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426\OneDrive - UTI AMC Ltd\2022-2023\REPORTING\052022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37" i="1" l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J128" i="1"/>
  <c r="BF128" i="1"/>
  <c r="BB128" i="1"/>
  <c r="AX128" i="1"/>
  <c r="AT128" i="1"/>
  <c r="AP128" i="1"/>
  <c r="AL128" i="1"/>
  <c r="AH128" i="1"/>
  <c r="AD128" i="1"/>
  <c r="Z128" i="1"/>
  <c r="V128" i="1"/>
  <c r="R128" i="1"/>
  <c r="N128" i="1"/>
  <c r="J128" i="1"/>
  <c r="F128" i="1"/>
  <c r="BJ127" i="1"/>
  <c r="BI127" i="1"/>
  <c r="BI128" i="1" s="1"/>
  <c r="BH127" i="1"/>
  <c r="BH128" i="1" s="1"/>
  <c r="BH134" i="1" s="1"/>
  <c r="BG127" i="1"/>
  <c r="BG128" i="1" s="1"/>
  <c r="BF127" i="1"/>
  <c r="BE127" i="1"/>
  <c r="BE128" i="1" s="1"/>
  <c r="BD127" i="1"/>
  <c r="BD128" i="1" s="1"/>
  <c r="BD134" i="1" s="1"/>
  <c r="BC127" i="1"/>
  <c r="BC128" i="1" s="1"/>
  <c r="BB127" i="1"/>
  <c r="BA127" i="1"/>
  <c r="BA128" i="1" s="1"/>
  <c r="AZ127" i="1"/>
  <c r="AZ128" i="1" s="1"/>
  <c r="AZ134" i="1" s="1"/>
  <c r="AY127" i="1"/>
  <c r="AY128" i="1" s="1"/>
  <c r="AX127" i="1"/>
  <c r="AW127" i="1"/>
  <c r="AW128" i="1" s="1"/>
  <c r="AV127" i="1"/>
  <c r="AV128" i="1" s="1"/>
  <c r="AV134" i="1" s="1"/>
  <c r="AU127" i="1"/>
  <c r="AU128" i="1" s="1"/>
  <c r="AT127" i="1"/>
  <c r="AS127" i="1"/>
  <c r="AS128" i="1" s="1"/>
  <c r="AR127" i="1"/>
  <c r="AR128" i="1" s="1"/>
  <c r="AR134" i="1" s="1"/>
  <c r="AQ127" i="1"/>
  <c r="AQ128" i="1" s="1"/>
  <c r="AP127" i="1"/>
  <c r="AO127" i="1"/>
  <c r="AO128" i="1" s="1"/>
  <c r="AN127" i="1"/>
  <c r="AN128" i="1" s="1"/>
  <c r="AN134" i="1" s="1"/>
  <c r="AM127" i="1"/>
  <c r="AM128" i="1" s="1"/>
  <c r="AL127" i="1"/>
  <c r="AK127" i="1"/>
  <c r="AK128" i="1" s="1"/>
  <c r="AJ127" i="1"/>
  <c r="AJ128" i="1" s="1"/>
  <c r="AJ134" i="1" s="1"/>
  <c r="AI127" i="1"/>
  <c r="AI128" i="1" s="1"/>
  <c r="AH127" i="1"/>
  <c r="AG127" i="1"/>
  <c r="AG128" i="1" s="1"/>
  <c r="AF127" i="1"/>
  <c r="AF128" i="1" s="1"/>
  <c r="AF134" i="1" s="1"/>
  <c r="AE127" i="1"/>
  <c r="AE128" i="1" s="1"/>
  <c r="AD127" i="1"/>
  <c r="AC127" i="1"/>
  <c r="AC128" i="1" s="1"/>
  <c r="AB127" i="1"/>
  <c r="AB128" i="1" s="1"/>
  <c r="AB134" i="1" s="1"/>
  <c r="AA127" i="1"/>
  <c r="AA128" i="1" s="1"/>
  <c r="Z127" i="1"/>
  <c r="Y127" i="1"/>
  <c r="Y128" i="1" s="1"/>
  <c r="X127" i="1"/>
  <c r="X128" i="1" s="1"/>
  <c r="X134" i="1" s="1"/>
  <c r="W127" i="1"/>
  <c r="W128" i="1" s="1"/>
  <c r="V127" i="1"/>
  <c r="U127" i="1"/>
  <c r="U128" i="1" s="1"/>
  <c r="T127" i="1"/>
  <c r="T128" i="1" s="1"/>
  <c r="T134" i="1" s="1"/>
  <c r="S127" i="1"/>
  <c r="S128" i="1" s="1"/>
  <c r="R127" i="1"/>
  <c r="Q127" i="1"/>
  <c r="Q128" i="1" s="1"/>
  <c r="P127" i="1"/>
  <c r="P128" i="1" s="1"/>
  <c r="P134" i="1" s="1"/>
  <c r="O127" i="1"/>
  <c r="O128" i="1" s="1"/>
  <c r="N127" i="1"/>
  <c r="M127" i="1"/>
  <c r="M128" i="1" s="1"/>
  <c r="L127" i="1"/>
  <c r="L128" i="1" s="1"/>
  <c r="L134" i="1" s="1"/>
  <c r="K127" i="1"/>
  <c r="K128" i="1" s="1"/>
  <c r="J127" i="1"/>
  <c r="I127" i="1"/>
  <c r="I128" i="1" s="1"/>
  <c r="H127" i="1"/>
  <c r="H128" i="1" s="1"/>
  <c r="H134" i="1" s="1"/>
  <c r="G127" i="1"/>
  <c r="G128" i="1" s="1"/>
  <c r="F127" i="1"/>
  <c r="E127" i="1"/>
  <c r="E128" i="1" s="1"/>
  <c r="D127" i="1"/>
  <c r="D128" i="1" s="1"/>
  <c r="D134" i="1" s="1"/>
  <c r="C127" i="1"/>
  <c r="C128" i="1" s="1"/>
  <c r="BK126" i="1"/>
  <c r="BK125" i="1"/>
  <c r="BK124" i="1"/>
  <c r="BK123" i="1"/>
  <c r="BK127" i="1" s="1"/>
  <c r="BK122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K118" i="1"/>
  <c r="BK119" i="1" s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K112" i="1"/>
  <c r="BI109" i="1"/>
  <c r="BE109" i="1"/>
  <c r="BA109" i="1"/>
  <c r="AW109" i="1"/>
  <c r="AS109" i="1"/>
  <c r="AO109" i="1"/>
  <c r="AK109" i="1"/>
  <c r="AG109" i="1"/>
  <c r="AC109" i="1"/>
  <c r="Y109" i="1"/>
  <c r="U109" i="1"/>
  <c r="Q109" i="1"/>
  <c r="M109" i="1"/>
  <c r="I109" i="1"/>
  <c r="E109" i="1"/>
  <c r="BJ108" i="1"/>
  <c r="BJ109" i="1" s="1"/>
  <c r="BI108" i="1"/>
  <c r="BH108" i="1"/>
  <c r="BH109" i="1" s="1"/>
  <c r="BG108" i="1"/>
  <c r="BG109" i="1" s="1"/>
  <c r="BF108" i="1"/>
  <c r="BF109" i="1" s="1"/>
  <c r="BE108" i="1"/>
  <c r="BD108" i="1"/>
  <c r="BD109" i="1" s="1"/>
  <c r="BC108" i="1"/>
  <c r="BC109" i="1" s="1"/>
  <c r="BB108" i="1"/>
  <c r="BB109" i="1" s="1"/>
  <c r="BA108" i="1"/>
  <c r="AZ108" i="1"/>
  <c r="AZ109" i="1" s="1"/>
  <c r="AY108" i="1"/>
  <c r="AY109" i="1" s="1"/>
  <c r="AX108" i="1"/>
  <c r="AX109" i="1" s="1"/>
  <c r="AW108" i="1"/>
  <c r="AV108" i="1"/>
  <c r="AV109" i="1" s="1"/>
  <c r="AU108" i="1"/>
  <c r="AU109" i="1" s="1"/>
  <c r="AT108" i="1"/>
  <c r="AT109" i="1" s="1"/>
  <c r="AS108" i="1"/>
  <c r="AR108" i="1"/>
  <c r="AR109" i="1" s="1"/>
  <c r="AQ108" i="1"/>
  <c r="AQ109" i="1" s="1"/>
  <c r="AP108" i="1"/>
  <c r="AP109" i="1" s="1"/>
  <c r="AO108" i="1"/>
  <c r="AN108" i="1"/>
  <c r="AN109" i="1" s="1"/>
  <c r="AM108" i="1"/>
  <c r="AM109" i="1" s="1"/>
  <c r="AL108" i="1"/>
  <c r="AL109" i="1" s="1"/>
  <c r="AK108" i="1"/>
  <c r="AJ108" i="1"/>
  <c r="AJ109" i="1" s="1"/>
  <c r="AI108" i="1"/>
  <c r="AI109" i="1" s="1"/>
  <c r="AH108" i="1"/>
  <c r="AH109" i="1" s="1"/>
  <c r="AG108" i="1"/>
  <c r="AF108" i="1"/>
  <c r="AF109" i="1" s="1"/>
  <c r="AE108" i="1"/>
  <c r="AE109" i="1" s="1"/>
  <c r="AD108" i="1"/>
  <c r="AD109" i="1" s="1"/>
  <c r="AC108" i="1"/>
  <c r="AB108" i="1"/>
  <c r="AB109" i="1" s="1"/>
  <c r="AA108" i="1"/>
  <c r="AA109" i="1" s="1"/>
  <c r="Z108" i="1"/>
  <c r="Z109" i="1" s="1"/>
  <c r="Y108" i="1"/>
  <c r="X108" i="1"/>
  <c r="X109" i="1" s="1"/>
  <c r="W108" i="1"/>
  <c r="W109" i="1" s="1"/>
  <c r="V108" i="1"/>
  <c r="V109" i="1" s="1"/>
  <c r="U108" i="1"/>
  <c r="T108" i="1"/>
  <c r="T109" i="1" s="1"/>
  <c r="S108" i="1"/>
  <c r="S109" i="1" s="1"/>
  <c r="R108" i="1"/>
  <c r="R109" i="1" s="1"/>
  <c r="Q108" i="1"/>
  <c r="P108" i="1"/>
  <c r="P109" i="1" s="1"/>
  <c r="O108" i="1"/>
  <c r="O109" i="1" s="1"/>
  <c r="N108" i="1"/>
  <c r="N109" i="1" s="1"/>
  <c r="M108" i="1"/>
  <c r="L108" i="1"/>
  <c r="L109" i="1" s="1"/>
  <c r="K108" i="1"/>
  <c r="K109" i="1" s="1"/>
  <c r="J108" i="1"/>
  <c r="J109" i="1" s="1"/>
  <c r="I108" i="1"/>
  <c r="H108" i="1"/>
  <c r="H109" i="1" s="1"/>
  <c r="G108" i="1"/>
  <c r="G109" i="1" s="1"/>
  <c r="F108" i="1"/>
  <c r="F109" i="1" s="1"/>
  <c r="E108" i="1"/>
  <c r="D108" i="1"/>
  <c r="D109" i="1" s="1"/>
  <c r="C108" i="1"/>
  <c r="C109" i="1" s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108" i="1" s="1"/>
  <c r="BK109" i="1" s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K81" i="1"/>
  <c r="BK80" i="1"/>
  <c r="BJ76" i="1"/>
  <c r="BF76" i="1"/>
  <c r="BB76" i="1"/>
  <c r="AX76" i="1"/>
  <c r="AT76" i="1"/>
  <c r="AP76" i="1"/>
  <c r="AL76" i="1"/>
  <c r="AH76" i="1"/>
  <c r="AD76" i="1"/>
  <c r="Z76" i="1"/>
  <c r="V76" i="1"/>
  <c r="R76" i="1"/>
  <c r="N76" i="1"/>
  <c r="J76" i="1"/>
  <c r="F76" i="1"/>
  <c r="BJ75" i="1"/>
  <c r="BI75" i="1"/>
  <c r="BI76" i="1" s="1"/>
  <c r="BH75" i="1"/>
  <c r="BH76" i="1" s="1"/>
  <c r="BG75" i="1"/>
  <c r="BG76" i="1" s="1"/>
  <c r="BF75" i="1"/>
  <c r="BE75" i="1"/>
  <c r="BE76" i="1" s="1"/>
  <c r="BD75" i="1"/>
  <c r="BD76" i="1" s="1"/>
  <c r="BC75" i="1"/>
  <c r="BC76" i="1" s="1"/>
  <c r="BB75" i="1"/>
  <c r="BA75" i="1"/>
  <c r="BA76" i="1" s="1"/>
  <c r="AZ75" i="1"/>
  <c r="AZ76" i="1" s="1"/>
  <c r="AY75" i="1"/>
  <c r="AY76" i="1" s="1"/>
  <c r="AX75" i="1"/>
  <c r="AW75" i="1"/>
  <c r="AW76" i="1" s="1"/>
  <c r="AV75" i="1"/>
  <c r="AV76" i="1" s="1"/>
  <c r="AU75" i="1"/>
  <c r="AU76" i="1" s="1"/>
  <c r="AT75" i="1"/>
  <c r="AS75" i="1"/>
  <c r="AS76" i="1" s="1"/>
  <c r="AR75" i="1"/>
  <c r="AR76" i="1" s="1"/>
  <c r="AQ75" i="1"/>
  <c r="AQ76" i="1" s="1"/>
  <c r="AP75" i="1"/>
  <c r="AO75" i="1"/>
  <c r="AO76" i="1" s="1"/>
  <c r="AN75" i="1"/>
  <c r="AN76" i="1" s="1"/>
  <c r="AM75" i="1"/>
  <c r="AM76" i="1" s="1"/>
  <c r="AL75" i="1"/>
  <c r="AK75" i="1"/>
  <c r="AK76" i="1" s="1"/>
  <c r="AJ75" i="1"/>
  <c r="AJ76" i="1" s="1"/>
  <c r="AI75" i="1"/>
  <c r="AI76" i="1" s="1"/>
  <c r="AH75" i="1"/>
  <c r="AG75" i="1"/>
  <c r="AG76" i="1" s="1"/>
  <c r="AF75" i="1"/>
  <c r="AF76" i="1" s="1"/>
  <c r="AE75" i="1"/>
  <c r="AE76" i="1" s="1"/>
  <c r="AD75" i="1"/>
  <c r="AC75" i="1"/>
  <c r="AC76" i="1" s="1"/>
  <c r="AB75" i="1"/>
  <c r="AB76" i="1" s="1"/>
  <c r="AA75" i="1"/>
  <c r="AA76" i="1" s="1"/>
  <c r="Z75" i="1"/>
  <c r="Y75" i="1"/>
  <c r="Y76" i="1" s="1"/>
  <c r="X75" i="1"/>
  <c r="X76" i="1" s="1"/>
  <c r="W75" i="1"/>
  <c r="W76" i="1" s="1"/>
  <c r="V75" i="1"/>
  <c r="U75" i="1"/>
  <c r="U76" i="1" s="1"/>
  <c r="T75" i="1"/>
  <c r="T76" i="1" s="1"/>
  <c r="S75" i="1"/>
  <c r="S76" i="1" s="1"/>
  <c r="R75" i="1"/>
  <c r="Q75" i="1"/>
  <c r="Q76" i="1" s="1"/>
  <c r="P75" i="1"/>
  <c r="P76" i="1" s="1"/>
  <c r="O75" i="1"/>
  <c r="O76" i="1" s="1"/>
  <c r="N75" i="1"/>
  <c r="M75" i="1"/>
  <c r="M76" i="1" s="1"/>
  <c r="L75" i="1"/>
  <c r="L76" i="1" s="1"/>
  <c r="K75" i="1"/>
  <c r="K76" i="1" s="1"/>
  <c r="J75" i="1"/>
  <c r="I75" i="1"/>
  <c r="I76" i="1" s="1"/>
  <c r="H75" i="1"/>
  <c r="H76" i="1" s="1"/>
  <c r="G75" i="1"/>
  <c r="G76" i="1" s="1"/>
  <c r="F75" i="1"/>
  <c r="E75" i="1"/>
  <c r="E76" i="1" s="1"/>
  <c r="D75" i="1"/>
  <c r="D76" i="1" s="1"/>
  <c r="C75" i="1"/>
  <c r="C76" i="1" s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75" i="1" s="1"/>
  <c r="BK58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K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K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52" i="1" s="1"/>
  <c r="BK23" i="1"/>
  <c r="BK22" i="1"/>
  <c r="BK21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E134" i="1" l="1"/>
  <c r="Q134" i="1"/>
  <c r="U134" i="1"/>
  <c r="AG134" i="1"/>
  <c r="AK134" i="1"/>
  <c r="AO134" i="1"/>
  <c r="AS134" i="1"/>
  <c r="AW134" i="1"/>
  <c r="BA134" i="1"/>
  <c r="BE134" i="1"/>
  <c r="BI134" i="1"/>
  <c r="F134" i="1"/>
  <c r="J134" i="1"/>
  <c r="N134" i="1"/>
  <c r="R134" i="1"/>
  <c r="V134" i="1"/>
  <c r="Z134" i="1"/>
  <c r="AD134" i="1"/>
  <c r="AH134" i="1"/>
  <c r="AL134" i="1"/>
  <c r="AP134" i="1"/>
  <c r="AT134" i="1"/>
  <c r="AX134" i="1"/>
  <c r="BB134" i="1"/>
  <c r="BF134" i="1"/>
  <c r="BJ134" i="1"/>
  <c r="M134" i="1"/>
  <c r="Y134" i="1"/>
  <c r="BK76" i="1"/>
  <c r="C134" i="1"/>
  <c r="G134" i="1"/>
  <c r="K134" i="1"/>
  <c r="O134" i="1"/>
  <c r="S134" i="1"/>
  <c r="W134" i="1"/>
  <c r="AA134" i="1"/>
  <c r="AE134" i="1"/>
  <c r="AI134" i="1"/>
  <c r="AM134" i="1"/>
  <c r="AQ134" i="1"/>
  <c r="AU134" i="1"/>
  <c r="AY134" i="1"/>
  <c r="BC134" i="1"/>
  <c r="BG134" i="1"/>
  <c r="I134" i="1"/>
  <c r="AC134" i="1"/>
  <c r="BK128" i="1"/>
  <c r="BK134" i="1" s="1"/>
</calcChain>
</file>

<file path=xl/sharedStrings.xml><?xml version="1.0" encoding="utf-8"?>
<sst xmlns="http://schemas.openxmlformats.org/spreadsheetml/2006/main" count="170" uniqueCount="143">
  <si>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</si>
  <si>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</si>
  <si>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</si>
  <si>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</si>
  <si>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</si>
  <si>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</si>
  <si>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</si>
  <si>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</si>
  <si>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</si>
  <si>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</si>
  <si>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</si>
  <si>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</si>
  <si>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</si>
  <si>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</si>
  <si>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</si>
  <si>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</si>
  <si>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</si>
  <si>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</si>
  <si>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</si>
  <si>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</si>
  <si>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</si>
  <si>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</si>
  <si>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</si>
  <si>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</si>
  <si>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</si>
  <si>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</si>
  <si>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>UTI Fixed Income Interval Fund - I- Annual Interval Plan- Retail Option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</si>
  <si>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</si>
  <si>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</si>
  <si>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</si>
  <si>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>UTI Fixed Income Interval Fund - IV- Annual Interval Plan- Retail Option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</si>
  <si>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</si>
  <si>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</si>
  <si>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</si>
  <si>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</si>
  <si>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</si>
  <si>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</si>
  <si>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</si>
  <si>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XXX - XII (1254 Days)</t>
  </si>
  <si>
    <t>UTI Fixed Term Income Fund Series XXXI - II (1222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</si>
  <si>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</si>
  <si>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</si>
  <si>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</si>
  <si>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</si>
  <si>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</si>
  <si>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</si>
  <si>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</si>
  <si>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</si>
  <si>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</si>
  <si>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</si>
  <si>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</si>
  <si>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</si>
  <si>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</si>
  <si>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</si>
  <si>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</si>
  <si>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</si>
  <si>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</si>
  <si>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</si>
  <si>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</si>
  <si>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</si>
  <si>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</si>
  <si>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</si>
  <si>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</si>
  <si>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</si>
  <si>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</si>
  <si>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</si>
  <si>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</si>
  <si>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</si>
  <si>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</si>
  <si>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</si>
  <si>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</si>
  <si>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</si>
  <si>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</si>
  <si>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</si>
  <si>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</si>
  <si>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</si>
  <si>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Dual Advantage Fixed Term Fund Series IV - IV (1997 Days)</t>
  </si>
  <si>
    <t>UTI Corporate Bond Fund</t>
  </si>
  <si>
    <t>UTI Floater Fund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</si>
  <si>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</si>
  <si>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</si>
  <si>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</si>
  <si>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</si>
  <si>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</si>
  <si>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</si>
  <si>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</si>
  <si>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</si>
  <si>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</si>
  <si>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</si>
  <si>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</si>
  <si>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</si>
  <si>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</si>
  <si>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</si>
  <si>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</si>
  <si>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</si>
  <si>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</si>
  <si>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</si>
  <si>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</si>
  <si>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</si>
  <si>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</si>
  <si>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</si>
  <si>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</si>
  <si>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</si>
  <si>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</si>
  <si>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</si>
  <si>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</si>
  <si>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</si>
  <si>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</si>
  <si>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</si>
  <si>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</si>
  <si>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</si>
  <si>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</si>
  <si>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</si>
  <si>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</si>
  <si>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</si>
  <si>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</si>
  <si>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</si>
  <si>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</si>
  <si>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</si>
  <si>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</si>
  <si>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</si>
  <si>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</si>
  <si>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</si>
  <si>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</si>
  <si>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</si>
  <si>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</si>
  <si>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</si>
  <si>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UTI Bank Exchange Traded Fund (UTI Bank ETF)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</si>
  <si>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</si>
  <si>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</si>
  <si>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</si>
  <si>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</si>
  <si>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</si>
  <si>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</si>
  <si>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</si>
  <si>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</si>
  <si>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</si>
  <si>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</si>
  <si>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</si>
  <si>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</si>
  <si>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</si>
  <si>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</si>
  <si>
    <t>UTI - Mutual Fund: AVG.Net Assets Under Management (AAUM) as on 31ST  MAY-2022 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</si>
</sst>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80">
    <xf numFmtId="0" fontId="0" fillId="0" borderId="0" xfId="0"/>
    <xf numFmtId="0" fontId="4" fillId="0" borderId="0" xfId="0" applyFont="1"/>
    <xf numFmtId="164" fontId="4" fillId="0" borderId="0" xfId="0" applyNumberFormat="1" applyFont="1"/>
    <xf numFmtId="49" fontId="5" fillId="2" borderId="4" xfId="2" applyNumberFormat="1" applyFont="1" applyFill="1" applyBorder="1" applyAlignment="1">
      <alignment horizontal="center" vertical="center" wrapText="1"/>
    </xf>
    <xf numFmtId="2" fontId="6" fillId="2" borderId="6" xfId="3" applyNumberFormat="1" applyFont="1" applyFill="1" applyBorder="1" applyAlignment="1">
      <alignment horizontal="center" vertical="top" wrapText="1"/>
    </xf>
    <xf numFmtId="2" fontId="6" fillId="2" borderId="7" xfId="3" applyNumberFormat="1" applyFont="1" applyFill="1" applyBorder="1" applyAlignment="1">
      <alignment horizontal="center" vertical="top" wrapText="1"/>
    </xf>
    <xf numFmtId="2" fontId="6" fillId="2" borderId="8" xfId="3" applyNumberFormat="1" applyFont="1" applyFill="1" applyBorder="1" applyAlignment="1">
      <alignment horizontal="center" vertical="top" wrapText="1"/>
    </xf>
    <xf numFmtId="49" fontId="5" fillId="2" borderId="5" xfId="2" applyNumberFormat="1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2" fontId="6" fillId="2" borderId="6" xfId="3" applyNumberFormat="1" applyFont="1" applyFill="1" applyBorder="1" applyAlignment="1">
      <alignment horizontal="center"/>
    </xf>
    <xf numFmtId="2" fontId="6" fillId="2" borderId="7" xfId="3" applyNumberFormat="1" applyFont="1" applyFill="1" applyBorder="1" applyAlignment="1">
      <alignment horizontal="center"/>
    </xf>
    <xf numFmtId="2" fontId="6" fillId="2" borderId="8" xfId="3" applyNumberFormat="1" applyFont="1" applyFill="1" applyBorder="1" applyAlignment="1">
      <alignment horizontal="center"/>
    </xf>
    <xf numFmtId="3" fontId="6" fillId="2" borderId="5" xfId="3" applyNumberFormat="1" applyFont="1" applyFill="1" applyBorder="1" applyAlignment="1">
      <alignment horizontal="center" vertical="center" wrapText="1"/>
    </xf>
    <xf numFmtId="49" fontId="5" fillId="2" borderId="28" xfId="2" applyNumberFormat="1" applyFont="1" applyFill="1" applyBorder="1" applyAlignment="1">
      <alignment horizontal="center" vertical="center" wrapText="1"/>
    </xf>
    <xf numFmtId="0" fontId="6" fillId="2" borderId="9" xfId="3" applyNumberFormat="1" applyFont="1" applyFill="1" applyBorder="1" applyAlignment="1">
      <alignment horizontal="center" wrapText="1"/>
    </xf>
    <xf numFmtId="0" fontId="6" fillId="2" borderId="10" xfId="3" applyNumberFormat="1" applyFont="1" applyFill="1" applyBorder="1" applyAlignment="1">
      <alignment horizontal="center" wrapText="1"/>
    </xf>
    <xf numFmtId="0" fontId="6" fillId="2" borderId="11" xfId="3" applyNumberFormat="1" applyFont="1" applyFill="1" applyBorder="1" applyAlignment="1">
      <alignment horizontal="center" wrapText="1"/>
    </xf>
    <xf numFmtId="3" fontId="6" fillId="2" borderId="28" xfId="3" applyNumberFormat="1" applyFont="1" applyFill="1" applyBorder="1" applyAlignment="1">
      <alignment horizontal="center" vertical="center" wrapText="1"/>
    </xf>
    <xf numFmtId="0" fontId="7" fillId="0" borderId="12" xfId="0" applyFont="1" applyFill="1" applyBorder="1"/>
    <xf numFmtId="0" fontId="7" fillId="0" borderId="13" xfId="0" applyFont="1" applyFill="1" applyBorder="1" applyAlignment="1">
      <alignment wrapText="1"/>
    </xf>
    <xf numFmtId="0" fontId="6" fillId="0" borderId="13" xfId="3" applyNumberFormat="1" applyFont="1" applyFill="1" applyBorder="1" applyAlignment="1">
      <alignment horizontal="center" wrapText="1"/>
    </xf>
    <xf numFmtId="3" fontId="6" fillId="0" borderId="14" xfId="3" applyNumberFormat="1" applyFont="1" applyFill="1" applyBorder="1" applyAlignment="1">
      <alignment horizontal="center" vertical="center" wrapText="1"/>
    </xf>
    <xf numFmtId="0" fontId="7" fillId="0" borderId="15" xfId="0" applyFont="1" applyFill="1" applyBorder="1"/>
    <xf numFmtId="0" fontId="5" fillId="0" borderId="16" xfId="0" applyFont="1" applyFill="1" applyBorder="1" applyAlignment="1">
      <alignment wrapText="1"/>
    </xf>
    <xf numFmtId="0" fontId="6" fillId="0" borderId="16" xfId="3" applyNumberFormat="1" applyFont="1" applyFill="1" applyBorder="1" applyAlignment="1">
      <alignment horizontal="center" wrapText="1"/>
    </xf>
    <xf numFmtId="3" fontId="6" fillId="0" borderId="17" xfId="3" applyNumberFormat="1" applyFont="1" applyFill="1" applyBorder="1" applyAlignment="1">
      <alignment horizontal="center" vertical="center" wrapText="1"/>
    </xf>
    <xf numFmtId="0" fontId="5" fillId="0" borderId="15" xfId="0" applyFont="1" applyFill="1" applyBorder="1"/>
    <xf numFmtId="0" fontId="4" fillId="0" borderId="16" xfId="0" applyFont="1" applyFill="1" applyBorder="1"/>
    <xf numFmtId="43" fontId="4" fillId="0" borderId="16" xfId="1" applyFont="1" applyFill="1" applyBorder="1"/>
    <xf numFmtId="43" fontId="4" fillId="0" borderId="17" xfId="1" applyFont="1" applyFill="1" applyBorder="1"/>
    <xf numFmtId="0" fontId="5" fillId="0" borderId="18" xfId="0" applyFont="1" applyFill="1" applyBorder="1"/>
    <xf numFmtId="43" fontId="4" fillId="0" borderId="19" xfId="1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right" wrapText="1"/>
    </xf>
    <xf numFmtId="43" fontId="5" fillId="2" borderId="2" xfId="1" applyFont="1" applyFill="1" applyBorder="1"/>
    <xf numFmtId="0" fontId="7" fillId="0" borderId="20" xfId="0" applyFont="1" applyFill="1" applyBorder="1"/>
    <xf numFmtId="0" fontId="5" fillId="0" borderId="21" xfId="0" applyFont="1" applyFill="1" applyBorder="1" applyAlignment="1">
      <alignment wrapText="1"/>
    </xf>
    <xf numFmtId="43" fontId="5" fillId="0" borderId="21" xfId="1" applyFont="1" applyFill="1" applyBorder="1"/>
    <xf numFmtId="43" fontId="5" fillId="0" borderId="22" xfId="1" applyFont="1" applyFill="1" applyBorder="1"/>
    <xf numFmtId="43" fontId="5" fillId="2" borderId="3" xfId="1" applyFont="1" applyFill="1" applyBorder="1"/>
    <xf numFmtId="0" fontId="7" fillId="0" borderId="9" xfId="0" applyFont="1" applyFill="1" applyBorder="1"/>
    <xf numFmtId="0" fontId="5" fillId="0" borderId="10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23" xfId="0" applyFont="1" applyFill="1" applyBorder="1"/>
    <xf numFmtId="0" fontId="4" fillId="0" borderId="21" xfId="0" applyFont="1" applyFill="1" applyBorder="1" applyAlignment="1">
      <alignment wrapText="1"/>
    </xf>
    <xf numFmtId="43" fontId="4" fillId="0" borderId="21" xfId="1" applyFont="1" applyFill="1" applyBorder="1"/>
    <xf numFmtId="0" fontId="5" fillId="0" borderId="16" xfId="0" applyFont="1" applyFill="1" applyBorder="1"/>
    <xf numFmtId="0" fontId="4" fillId="0" borderId="16" xfId="0" applyFont="1" applyBorder="1"/>
    <xf numFmtId="43" fontId="4" fillId="0" borderId="16" xfId="1" applyFont="1" applyBorder="1"/>
    <xf numFmtId="0" fontId="5" fillId="2" borderId="24" xfId="0" applyFont="1" applyFill="1" applyBorder="1"/>
    <xf numFmtId="0" fontId="7" fillId="2" borderId="25" xfId="0" applyFont="1" applyFill="1" applyBorder="1" applyAlignment="1">
      <alignment horizontal="right" wrapText="1"/>
    </xf>
    <xf numFmtId="43" fontId="5" fillId="2" borderId="25" xfId="1" applyFont="1" applyFill="1" applyBorder="1"/>
    <xf numFmtId="0" fontId="5" fillId="0" borderId="20" xfId="0" applyFont="1" applyFill="1" applyBorder="1"/>
    <xf numFmtId="0" fontId="7" fillId="0" borderId="21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wrapText="1"/>
    </xf>
    <xf numFmtId="43" fontId="5" fillId="0" borderId="16" xfId="1" applyFont="1" applyFill="1" applyBorder="1"/>
    <xf numFmtId="43" fontId="5" fillId="0" borderId="17" xfId="1" applyFont="1" applyFill="1" applyBorder="1"/>
    <xf numFmtId="0" fontId="5" fillId="0" borderId="9" xfId="0" applyFont="1" applyFill="1" applyBorder="1"/>
    <xf numFmtId="0" fontId="4" fillId="0" borderId="10" xfId="0" applyFont="1" applyFill="1" applyBorder="1"/>
    <xf numFmtId="43" fontId="4" fillId="0" borderId="10" xfId="1" applyFont="1" applyFill="1" applyBorder="1"/>
    <xf numFmtId="0" fontId="7" fillId="2" borderId="2" xfId="0" applyFont="1" applyFill="1" applyBorder="1" applyAlignment="1">
      <alignment horizontal="right" wrapText="1"/>
    </xf>
    <xf numFmtId="0" fontId="4" fillId="0" borderId="19" xfId="0" applyFont="1" applyFill="1" applyBorder="1"/>
    <xf numFmtId="43" fontId="4" fillId="0" borderId="26" xfId="1" applyFont="1" applyFill="1" applyBorder="1"/>
    <xf numFmtId="0" fontId="4" fillId="0" borderId="16" xfId="0" applyFont="1" applyFill="1" applyBorder="1" applyAlignment="1">
      <alignment wrapText="1"/>
    </xf>
    <xf numFmtId="0" fontId="4" fillId="0" borderId="21" xfId="0" applyFont="1" applyFill="1" applyBorder="1" applyAlignment="1">
      <alignment horizontal="right" wrapText="1"/>
    </xf>
    <xf numFmtId="43" fontId="4" fillId="0" borderId="22" xfId="1" applyFont="1" applyFill="1" applyBorder="1"/>
    <xf numFmtId="0" fontId="7" fillId="0" borderId="18" xfId="0" applyFont="1" applyFill="1" applyBorder="1"/>
    <xf numFmtId="0" fontId="5" fillId="2" borderId="3" xfId="0" applyFont="1" applyFill="1" applyBorder="1" applyAlignment="1">
      <alignment horizontal="right" wrapText="1"/>
    </xf>
    <xf numFmtId="43" fontId="5" fillId="2" borderId="1" xfId="1" applyFont="1" applyFill="1" applyBorder="1"/>
    <xf numFmtId="43" fontId="5" fillId="2" borderId="27" xfId="1" applyFont="1" applyFill="1" applyBorder="1"/>
    <xf numFmtId="0" fontId="4" fillId="0" borderId="21" xfId="0" applyFont="1" applyFill="1" applyBorder="1"/>
    <xf numFmtId="0" fontId="4" fillId="0" borderId="19" xfId="0" applyFont="1" applyFill="1" applyBorder="1" applyAlignment="1">
      <alignment wrapText="1"/>
    </xf>
    <xf numFmtId="43" fontId="4" fillId="0" borderId="11" xfId="1" applyFont="1" applyFill="1" applyBorder="1"/>
    <xf numFmtId="0" fontId="7" fillId="2" borderId="2" xfId="0" applyFont="1" applyFill="1" applyBorder="1" applyAlignment="1">
      <alignment horizontal="right"/>
    </xf>
    <xf numFmtId="2" fontId="6" fillId="0" borderId="19" xfId="3" applyNumberFormat="1" applyFont="1" applyFill="1" applyBorder="1"/>
    <xf numFmtId="0" fontId="4" fillId="0" borderId="0" xfId="0" applyFont="1" applyFill="1"/>
    <xf numFmtId="43" fontId="4" fillId="0" borderId="0" xfId="1" applyFont="1" applyFill="1"/>
    <xf numFmtId="0" fontId="4" fillId="0" borderId="0" xfId="0" applyFont="1" applyFill="1" applyBorder="1"/>
    <xf numFmtId="0" fontId="7" fillId="0" borderId="0" xfId="0" applyFont="1" applyFill="1" applyBorder="1"/>
    <xf numFmtId="164" fontId="4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50"/>
  <sheetViews>
    <sheetView tabSelected="1" workbookViewId="0"/>
  </sheetViews>
  <sheetFormatPr defaultColWidth="9.7109375" defaultRowHeight="12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4" width="9.140625" style="1" bestFit="1" customWidth="1"/>
    <col min="5" max="5" width="7.710937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7.710937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6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0" width="9.140625" style="1" bestFit="1" customWidth="1"/>
    <col min="261" max="261" width="7.710937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7.710937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6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6" width="9.140625" style="1" bestFit="1" customWidth="1"/>
    <col min="517" max="517" width="7.710937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7.710937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6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2" width="9.140625" style="1" bestFit="1" customWidth="1"/>
    <col min="773" max="773" width="7.710937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7.710937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6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8" width="9.140625" style="1" bestFit="1" customWidth="1"/>
    <col min="1029" max="1029" width="7.710937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7.710937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6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4" width="9.140625" style="1" bestFit="1" customWidth="1"/>
    <col min="1285" max="1285" width="7.710937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7.710937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6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0" width="9.140625" style="1" bestFit="1" customWidth="1"/>
    <col min="1541" max="1541" width="7.710937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7.710937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6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6" width="9.140625" style="1" bestFit="1" customWidth="1"/>
    <col min="1797" max="1797" width="7.710937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7.710937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6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2" width="9.140625" style="1" bestFit="1" customWidth="1"/>
    <col min="2053" max="2053" width="7.710937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7.710937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6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8" width="9.140625" style="1" bestFit="1" customWidth="1"/>
    <col min="2309" max="2309" width="7.710937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7.710937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6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4" width="9.140625" style="1" bestFit="1" customWidth="1"/>
    <col min="2565" max="2565" width="7.710937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7.710937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6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0" width="9.140625" style="1" bestFit="1" customWidth="1"/>
    <col min="2821" max="2821" width="7.710937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7.710937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6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6" width="9.140625" style="1" bestFit="1" customWidth="1"/>
    <col min="3077" max="3077" width="7.710937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7.710937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6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2" width="9.140625" style="1" bestFit="1" customWidth="1"/>
    <col min="3333" max="3333" width="7.710937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7.710937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6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8" width="9.140625" style="1" bestFit="1" customWidth="1"/>
    <col min="3589" max="3589" width="7.710937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7.710937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6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4" width="9.140625" style="1" bestFit="1" customWidth="1"/>
    <col min="3845" max="3845" width="7.710937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7.710937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6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0" width="9.140625" style="1" bestFit="1" customWidth="1"/>
    <col min="4101" max="4101" width="7.710937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7.710937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6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6" width="9.140625" style="1" bestFit="1" customWidth="1"/>
    <col min="4357" max="4357" width="7.710937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7.710937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6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2" width="9.140625" style="1" bestFit="1" customWidth="1"/>
    <col min="4613" max="4613" width="7.710937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7.710937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6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8" width="9.140625" style="1" bestFit="1" customWidth="1"/>
    <col min="4869" max="4869" width="7.710937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7.710937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6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4" width="9.140625" style="1" bestFit="1" customWidth="1"/>
    <col min="5125" max="5125" width="7.710937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7.710937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6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0" width="9.140625" style="1" bestFit="1" customWidth="1"/>
    <col min="5381" max="5381" width="7.710937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7.710937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6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6" width="9.140625" style="1" bestFit="1" customWidth="1"/>
    <col min="5637" max="5637" width="7.710937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7.710937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6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2" width="9.140625" style="1" bestFit="1" customWidth="1"/>
    <col min="5893" max="5893" width="7.710937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7.710937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6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8" width="9.140625" style="1" bestFit="1" customWidth="1"/>
    <col min="6149" max="6149" width="7.710937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7.710937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6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4" width="9.140625" style="1" bestFit="1" customWidth="1"/>
    <col min="6405" max="6405" width="7.710937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7.710937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6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0" width="9.140625" style="1" bestFit="1" customWidth="1"/>
    <col min="6661" max="6661" width="7.710937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7.710937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6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6" width="9.140625" style="1" bestFit="1" customWidth="1"/>
    <col min="6917" max="6917" width="7.710937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7.710937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6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2" width="9.140625" style="1" bestFit="1" customWidth="1"/>
    <col min="7173" max="7173" width="7.710937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7.710937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6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8" width="9.140625" style="1" bestFit="1" customWidth="1"/>
    <col min="7429" max="7429" width="7.710937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7.710937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6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4" width="9.140625" style="1" bestFit="1" customWidth="1"/>
    <col min="7685" max="7685" width="7.710937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7.710937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6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0" width="9.140625" style="1" bestFit="1" customWidth="1"/>
    <col min="7941" max="7941" width="7.710937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7.710937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6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6" width="9.140625" style="1" bestFit="1" customWidth="1"/>
    <col min="8197" max="8197" width="7.710937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7.710937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6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2" width="9.140625" style="1" bestFit="1" customWidth="1"/>
    <col min="8453" max="8453" width="7.710937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7.710937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6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8" width="9.140625" style="1" bestFit="1" customWidth="1"/>
    <col min="8709" max="8709" width="7.710937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7.710937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6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4" width="9.140625" style="1" bestFit="1" customWidth="1"/>
    <col min="8965" max="8965" width="7.710937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7.710937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6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0" width="9.140625" style="1" bestFit="1" customWidth="1"/>
    <col min="9221" max="9221" width="7.710937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7.710937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6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6" width="9.140625" style="1" bestFit="1" customWidth="1"/>
    <col min="9477" max="9477" width="7.710937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7.710937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6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2" width="9.140625" style="1" bestFit="1" customWidth="1"/>
    <col min="9733" max="9733" width="7.710937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7.710937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6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8" width="9.140625" style="1" bestFit="1" customWidth="1"/>
    <col min="9989" max="9989" width="7.710937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7.710937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6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4" width="9.140625" style="1" bestFit="1" customWidth="1"/>
    <col min="10245" max="10245" width="7.710937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7.710937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6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0" width="9.140625" style="1" bestFit="1" customWidth="1"/>
    <col min="10501" max="10501" width="7.710937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7.710937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6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6" width="9.140625" style="1" bestFit="1" customWidth="1"/>
    <col min="10757" max="10757" width="7.710937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7.710937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6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2" width="9.140625" style="1" bestFit="1" customWidth="1"/>
    <col min="11013" max="11013" width="7.710937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7.710937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6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8" width="9.140625" style="1" bestFit="1" customWidth="1"/>
    <col min="11269" max="11269" width="7.710937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7.710937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6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4" width="9.140625" style="1" bestFit="1" customWidth="1"/>
    <col min="11525" max="11525" width="7.710937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7.710937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6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0" width="9.140625" style="1" bestFit="1" customWidth="1"/>
    <col min="11781" max="11781" width="7.710937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7.710937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6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6" width="9.140625" style="1" bestFit="1" customWidth="1"/>
    <col min="12037" max="12037" width="7.710937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7.710937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6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2" width="9.140625" style="1" bestFit="1" customWidth="1"/>
    <col min="12293" max="12293" width="7.710937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7.710937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6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8" width="9.140625" style="1" bestFit="1" customWidth="1"/>
    <col min="12549" max="12549" width="7.710937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7.710937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6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4" width="9.140625" style="1" bestFit="1" customWidth="1"/>
    <col min="12805" max="12805" width="7.710937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7.710937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6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0" width="9.140625" style="1" bestFit="1" customWidth="1"/>
    <col min="13061" max="13061" width="7.710937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7.710937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6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6" width="9.140625" style="1" bestFit="1" customWidth="1"/>
    <col min="13317" max="13317" width="7.710937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7.710937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6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2" width="9.140625" style="1" bestFit="1" customWidth="1"/>
    <col min="13573" max="13573" width="7.710937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7.710937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6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8" width="9.140625" style="1" bestFit="1" customWidth="1"/>
    <col min="13829" max="13829" width="7.710937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7.710937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6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4" width="9.140625" style="1" bestFit="1" customWidth="1"/>
    <col min="14085" max="14085" width="7.710937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7.710937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6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0" width="9.140625" style="1" bestFit="1" customWidth="1"/>
    <col min="14341" max="14341" width="7.710937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7.710937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6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6" width="9.140625" style="1" bestFit="1" customWidth="1"/>
    <col min="14597" max="14597" width="7.710937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7.710937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6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2" width="9.140625" style="1" bestFit="1" customWidth="1"/>
    <col min="14853" max="14853" width="7.710937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7.710937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6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8" width="9.140625" style="1" bestFit="1" customWidth="1"/>
    <col min="15109" max="15109" width="7.710937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7.710937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6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4" width="9.140625" style="1" bestFit="1" customWidth="1"/>
    <col min="15365" max="15365" width="7.710937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7.710937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6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0" width="9.140625" style="1" bestFit="1" customWidth="1"/>
    <col min="15621" max="15621" width="7.710937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7.710937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6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6" width="9.140625" style="1" bestFit="1" customWidth="1"/>
    <col min="15877" max="15877" width="7.710937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7.710937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6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2" width="9.140625" style="1" bestFit="1" customWidth="1"/>
    <col min="16133" max="16133" width="7.710937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7.710937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6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s="1" customForma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s="1" customFormat="1" ht="12.75" thickBot="1" x14ac:dyDescent="0.25"/>
    <row r="6" spans="1:63" s="1" customFormat="1" ht="15.75" customHeight="1" thickBot="1" x14ac:dyDescent="0.25">
      <c r="A6" s="3" t="s">
        <v>0</v>
      </c>
      <c r="B6" s="3" t="s">
        <v>1</v>
      </c>
      <c r="C6" s="4" t="s">
        <v>142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s="1" customFormat="1" ht="15.75" customHeight="1" thickBot="1" x14ac:dyDescent="0.25">
      <c r="A7" s="7"/>
      <c r="B7" s="7"/>
      <c r="C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3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4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8" t="s">
        <v>5</v>
      </c>
    </row>
    <row r="8" spans="1:63" s="1" customFormat="1" ht="12.75" thickBot="1" x14ac:dyDescent="0.25">
      <c r="A8" s="7"/>
      <c r="B8" s="7"/>
      <c r="C8" s="9" t="s">
        <v>6</v>
      </c>
      <c r="D8" s="10"/>
      <c r="E8" s="10"/>
      <c r="F8" s="10"/>
      <c r="G8" s="10"/>
      <c r="H8" s="10"/>
      <c r="I8" s="10"/>
      <c r="J8" s="10"/>
      <c r="K8" s="10"/>
      <c r="L8" s="11"/>
      <c r="M8" s="9" t="s">
        <v>7</v>
      </c>
      <c r="N8" s="10"/>
      <c r="O8" s="10"/>
      <c r="P8" s="10"/>
      <c r="Q8" s="10"/>
      <c r="R8" s="10"/>
      <c r="S8" s="10"/>
      <c r="T8" s="10"/>
      <c r="U8" s="10"/>
      <c r="V8" s="11"/>
      <c r="W8" s="9" t="s">
        <v>6</v>
      </c>
      <c r="X8" s="10"/>
      <c r="Y8" s="10"/>
      <c r="Z8" s="10"/>
      <c r="AA8" s="10"/>
      <c r="AB8" s="10"/>
      <c r="AC8" s="10"/>
      <c r="AD8" s="10"/>
      <c r="AE8" s="10"/>
      <c r="AF8" s="11"/>
      <c r="AG8" s="9" t="s">
        <v>7</v>
      </c>
      <c r="AH8" s="10"/>
      <c r="AI8" s="10"/>
      <c r="AJ8" s="10"/>
      <c r="AK8" s="10"/>
      <c r="AL8" s="10"/>
      <c r="AM8" s="10"/>
      <c r="AN8" s="10"/>
      <c r="AO8" s="10"/>
      <c r="AP8" s="11"/>
      <c r="AQ8" s="9" t="s">
        <v>6</v>
      </c>
      <c r="AR8" s="10"/>
      <c r="AS8" s="10"/>
      <c r="AT8" s="10"/>
      <c r="AU8" s="10"/>
      <c r="AV8" s="10"/>
      <c r="AW8" s="10"/>
      <c r="AX8" s="10"/>
      <c r="AY8" s="10"/>
      <c r="AZ8" s="11"/>
      <c r="BA8" s="9" t="s">
        <v>7</v>
      </c>
      <c r="BB8" s="10"/>
      <c r="BC8" s="10"/>
      <c r="BD8" s="10"/>
      <c r="BE8" s="10"/>
      <c r="BF8" s="10"/>
      <c r="BG8" s="10"/>
      <c r="BH8" s="10"/>
      <c r="BI8" s="10"/>
      <c r="BJ8" s="11"/>
      <c r="BK8" s="12"/>
    </row>
    <row r="9" spans="1:63" s="1" customFormat="1" ht="12.75" thickBot="1" x14ac:dyDescent="0.25">
      <c r="A9" s="7"/>
      <c r="B9" s="7"/>
      <c r="C9" s="4" t="s">
        <v>8</v>
      </c>
      <c r="D9" s="5"/>
      <c r="E9" s="5"/>
      <c r="F9" s="5"/>
      <c r="G9" s="6"/>
      <c r="H9" s="4" t="s">
        <v>9</v>
      </c>
      <c r="I9" s="5"/>
      <c r="J9" s="5"/>
      <c r="K9" s="5"/>
      <c r="L9" s="6"/>
      <c r="M9" s="4" t="s">
        <v>8</v>
      </c>
      <c r="N9" s="5"/>
      <c r="O9" s="5"/>
      <c r="P9" s="5"/>
      <c r="Q9" s="6"/>
      <c r="R9" s="4" t="s">
        <v>9</v>
      </c>
      <c r="S9" s="5"/>
      <c r="T9" s="5"/>
      <c r="U9" s="5"/>
      <c r="V9" s="6"/>
      <c r="W9" s="4" t="s">
        <v>8</v>
      </c>
      <c r="X9" s="5"/>
      <c r="Y9" s="5"/>
      <c r="Z9" s="5"/>
      <c r="AA9" s="6"/>
      <c r="AB9" s="4" t="s">
        <v>9</v>
      </c>
      <c r="AC9" s="5"/>
      <c r="AD9" s="5"/>
      <c r="AE9" s="5"/>
      <c r="AF9" s="6"/>
      <c r="AG9" s="4" t="s">
        <v>8</v>
      </c>
      <c r="AH9" s="5"/>
      <c r="AI9" s="5"/>
      <c r="AJ9" s="5"/>
      <c r="AK9" s="6"/>
      <c r="AL9" s="4" t="s">
        <v>9</v>
      </c>
      <c r="AM9" s="5"/>
      <c r="AN9" s="5"/>
      <c r="AO9" s="5"/>
      <c r="AP9" s="6"/>
      <c r="AQ9" s="4" t="s">
        <v>8</v>
      </c>
      <c r="AR9" s="5"/>
      <c r="AS9" s="5"/>
      <c r="AT9" s="5"/>
      <c r="AU9" s="6"/>
      <c r="AV9" s="4" t="s">
        <v>9</v>
      </c>
      <c r="AW9" s="5"/>
      <c r="AX9" s="5"/>
      <c r="AY9" s="5"/>
      <c r="AZ9" s="6"/>
      <c r="BA9" s="4" t="s">
        <v>8</v>
      </c>
      <c r="BB9" s="5"/>
      <c r="BC9" s="5"/>
      <c r="BD9" s="5"/>
      <c r="BE9" s="6"/>
      <c r="BF9" s="4" t="s">
        <v>9</v>
      </c>
      <c r="BG9" s="5"/>
      <c r="BH9" s="5"/>
      <c r="BI9" s="5"/>
      <c r="BJ9" s="6"/>
      <c r="BK9" s="12"/>
    </row>
    <row r="10" spans="1:63" s="1" customFormat="1" ht="12.75" thickBot="1" x14ac:dyDescent="0.25">
      <c r="A10" s="13"/>
      <c r="B10" s="13"/>
      <c r="C10" s="14">
        <v>1</v>
      </c>
      <c r="D10" s="15">
        <v>2</v>
      </c>
      <c r="E10" s="15">
        <v>3</v>
      </c>
      <c r="F10" s="15">
        <v>4</v>
      </c>
      <c r="G10" s="16">
        <v>5</v>
      </c>
      <c r="H10" s="14">
        <v>1</v>
      </c>
      <c r="I10" s="15">
        <v>2</v>
      </c>
      <c r="J10" s="15">
        <v>3</v>
      </c>
      <c r="K10" s="15">
        <v>4</v>
      </c>
      <c r="L10" s="16">
        <v>5</v>
      </c>
      <c r="M10" s="14">
        <v>1</v>
      </c>
      <c r="N10" s="15">
        <v>2</v>
      </c>
      <c r="O10" s="15">
        <v>3</v>
      </c>
      <c r="P10" s="15">
        <v>4</v>
      </c>
      <c r="Q10" s="16">
        <v>5</v>
      </c>
      <c r="R10" s="14">
        <v>1</v>
      </c>
      <c r="S10" s="15">
        <v>2</v>
      </c>
      <c r="T10" s="15">
        <v>3</v>
      </c>
      <c r="U10" s="15">
        <v>4</v>
      </c>
      <c r="V10" s="16">
        <v>5</v>
      </c>
      <c r="W10" s="14">
        <v>1</v>
      </c>
      <c r="X10" s="15">
        <v>2</v>
      </c>
      <c r="Y10" s="15">
        <v>3</v>
      </c>
      <c r="Z10" s="15">
        <v>4</v>
      </c>
      <c r="AA10" s="16">
        <v>5</v>
      </c>
      <c r="AB10" s="14">
        <v>1</v>
      </c>
      <c r="AC10" s="15">
        <v>2</v>
      </c>
      <c r="AD10" s="15">
        <v>3</v>
      </c>
      <c r="AE10" s="15">
        <v>4</v>
      </c>
      <c r="AF10" s="16">
        <v>5</v>
      </c>
      <c r="AG10" s="14">
        <v>1</v>
      </c>
      <c r="AH10" s="15">
        <v>2</v>
      </c>
      <c r="AI10" s="15">
        <v>3</v>
      </c>
      <c r="AJ10" s="15">
        <v>4</v>
      </c>
      <c r="AK10" s="16">
        <v>5</v>
      </c>
      <c r="AL10" s="14">
        <v>1</v>
      </c>
      <c r="AM10" s="15">
        <v>2</v>
      </c>
      <c r="AN10" s="15">
        <v>3</v>
      </c>
      <c r="AO10" s="15">
        <v>4</v>
      </c>
      <c r="AP10" s="16">
        <v>5</v>
      </c>
      <c r="AQ10" s="14">
        <v>1</v>
      </c>
      <c r="AR10" s="15">
        <v>2</v>
      </c>
      <c r="AS10" s="15">
        <v>3</v>
      </c>
      <c r="AT10" s="15">
        <v>4</v>
      </c>
      <c r="AU10" s="16">
        <v>5</v>
      </c>
      <c r="AV10" s="14">
        <v>1</v>
      </c>
      <c r="AW10" s="15">
        <v>2</v>
      </c>
      <c r="AX10" s="15">
        <v>3</v>
      </c>
      <c r="AY10" s="15">
        <v>4</v>
      </c>
      <c r="AZ10" s="16">
        <v>5</v>
      </c>
      <c r="BA10" s="14">
        <v>1</v>
      </c>
      <c r="BB10" s="15">
        <v>2</v>
      </c>
      <c r="BC10" s="15">
        <v>3</v>
      </c>
      <c r="BD10" s="15">
        <v>4</v>
      </c>
      <c r="BE10" s="16">
        <v>5</v>
      </c>
      <c r="BF10" s="14">
        <v>1</v>
      </c>
      <c r="BG10" s="15">
        <v>2</v>
      </c>
      <c r="BH10" s="15">
        <v>3</v>
      </c>
      <c r="BI10" s="15">
        <v>4</v>
      </c>
      <c r="BJ10" s="16">
        <v>5</v>
      </c>
      <c r="BK10" s="17"/>
    </row>
    <row r="11" spans="1:63" s="1" customFormat="1" x14ac:dyDescent="0.2">
      <c r="A11" s="18" t="s">
        <v>10</v>
      </c>
      <c r="B11" s="19" t="s">
        <v>11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1"/>
    </row>
    <row r="12" spans="1:63" s="1" customFormat="1" x14ac:dyDescent="0.2">
      <c r="A12" s="22" t="s">
        <v>12</v>
      </c>
      <c r="B12" s="23" t="s">
        <v>13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5"/>
    </row>
    <row r="13" spans="1:63" s="1" customFormat="1" x14ac:dyDescent="0.2">
      <c r="A13" s="26"/>
      <c r="B13" s="27" t="s">
        <v>14</v>
      </c>
      <c r="C13" s="28">
        <v>0</v>
      </c>
      <c r="D13" s="28">
        <v>94.2</v>
      </c>
      <c r="E13" s="28">
        <v>671.35</v>
      </c>
      <c r="F13" s="28">
        <v>0</v>
      </c>
      <c r="G13" s="28">
        <v>0</v>
      </c>
      <c r="H13" s="28">
        <v>30.04</v>
      </c>
      <c r="I13" s="28">
        <v>6395.5</v>
      </c>
      <c r="J13" s="28">
        <v>825.62</v>
      </c>
      <c r="K13" s="28">
        <v>0</v>
      </c>
      <c r="L13" s="28">
        <v>138.69999999999999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17.29</v>
      </c>
      <c r="S13" s="28">
        <v>175.33</v>
      </c>
      <c r="T13" s="28">
        <v>106.34</v>
      </c>
      <c r="U13" s="28">
        <v>0</v>
      </c>
      <c r="V13" s="28">
        <v>54.01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1.17</v>
      </c>
      <c r="AC13" s="28">
        <v>3.12</v>
      </c>
      <c r="AD13" s="28">
        <v>0</v>
      </c>
      <c r="AE13" s="28">
        <v>0</v>
      </c>
      <c r="AF13" s="28">
        <v>3.51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1.26</v>
      </c>
      <c r="AM13" s="28">
        <v>4.95</v>
      </c>
      <c r="AN13" s="28">
        <v>0.3</v>
      </c>
      <c r="AO13" s="28">
        <v>0</v>
      </c>
      <c r="AP13" s="28">
        <v>1.94</v>
      </c>
      <c r="AQ13" s="28">
        <v>0</v>
      </c>
      <c r="AR13" s="28">
        <v>0.01</v>
      </c>
      <c r="AS13" s="28">
        <v>0</v>
      </c>
      <c r="AT13" s="28">
        <v>0</v>
      </c>
      <c r="AU13" s="28">
        <v>0</v>
      </c>
      <c r="AV13" s="28">
        <v>36.700000000000003</v>
      </c>
      <c r="AW13" s="28">
        <v>894.14</v>
      </c>
      <c r="AX13" s="28">
        <v>18.64</v>
      </c>
      <c r="AY13" s="28">
        <v>0</v>
      </c>
      <c r="AZ13" s="28">
        <v>173.88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80.03</v>
      </c>
      <c r="BG13" s="28">
        <v>106</v>
      </c>
      <c r="BH13" s="28">
        <v>15.11</v>
      </c>
      <c r="BI13" s="28">
        <v>0</v>
      </c>
      <c r="BJ13" s="28">
        <v>133.72999999999999</v>
      </c>
      <c r="BK13" s="29">
        <f>SUM(C13:BJ13)</f>
        <v>9982.8700000000026</v>
      </c>
    </row>
    <row r="14" spans="1:63" s="1" customFormat="1" x14ac:dyDescent="0.2">
      <c r="A14" s="30"/>
      <c r="B14" s="27" t="s">
        <v>15</v>
      </c>
      <c r="C14" s="31">
        <v>0</v>
      </c>
      <c r="D14" s="31">
        <v>3877.49</v>
      </c>
      <c r="E14" s="31">
        <v>63.61</v>
      </c>
      <c r="F14" s="31">
        <v>0</v>
      </c>
      <c r="G14" s="31">
        <v>0</v>
      </c>
      <c r="H14" s="31">
        <v>39.54</v>
      </c>
      <c r="I14" s="31">
        <v>20359.560000000001</v>
      </c>
      <c r="J14" s="31">
        <v>874.19</v>
      </c>
      <c r="K14" s="31">
        <v>0</v>
      </c>
      <c r="L14" s="31">
        <v>556.65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22.58</v>
      </c>
      <c r="S14" s="31">
        <v>1915.53</v>
      </c>
      <c r="T14" s="31">
        <v>135.51</v>
      </c>
      <c r="U14" s="31">
        <v>0</v>
      </c>
      <c r="V14" s="31">
        <v>74.3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0.72</v>
      </c>
      <c r="AC14" s="31">
        <v>4.5</v>
      </c>
      <c r="AD14" s="31">
        <v>0</v>
      </c>
      <c r="AE14" s="31">
        <v>0</v>
      </c>
      <c r="AF14" s="31">
        <v>13.63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0.28999999999999998</v>
      </c>
      <c r="AM14" s="31">
        <v>0.74</v>
      </c>
      <c r="AN14" s="31">
        <v>0</v>
      </c>
      <c r="AO14" s="31">
        <v>0</v>
      </c>
      <c r="AP14" s="31">
        <v>2.35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48.15</v>
      </c>
      <c r="AW14" s="31">
        <v>2868.21</v>
      </c>
      <c r="AX14" s="31">
        <v>14.49</v>
      </c>
      <c r="AY14" s="31">
        <v>0</v>
      </c>
      <c r="AZ14" s="31">
        <v>408.26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56.38</v>
      </c>
      <c r="BG14" s="31">
        <v>118.3</v>
      </c>
      <c r="BH14" s="31">
        <v>28.56</v>
      </c>
      <c r="BI14" s="31">
        <v>0</v>
      </c>
      <c r="BJ14" s="31">
        <v>95.54</v>
      </c>
      <c r="BK14" s="29">
        <f>SUM(C14:BJ14)</f>
        <v>31579.080000000005</v>
      </c>
    </row>
    <row r="15" spans="1:63" s="1" customFormat="1" ht="12.75" thickBot="1" x14ac:dyDescent="0.25">
      <c r="A15" s="30"/>
      <c r="B15" s="27" t="s">
        <v>16</v>
      </c>
      <c r="C15" s="31">
        <v>0</v>
      </c>
      <c r="D15" s="31">
        <v>93.02</v>
      </c>
      <c r="E15" s="31">
        <v>0</v>
      </c>
      <c r="F15" s="31">
        <v>0</v>
      </c>
      <c r="G15" s="31">
        <v>0</v>
      </c>
      <c r="H15" s="31">
        <v>7.48</v>
      </c>
      <c r="I15" s="31">
        <v>5540</v>
      </c>
      <c r="J15" s="31">
        <v>61.45</v>
      </c>
      <c r="K15" s="31">
        <v>0</v>
      </c>
      <c r="L15" s="31">
        <v>55.57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3.27</v>
      </c>
      <c r="S15" s="31">
        <v>1189.42</v>
      </c>
      <c r="T15" s="31">
        <v>27.81</v>
      </c>
      <c r="U15" s="31">
        <v>0</v>
      </c>
      <c r="V15" s="31">
        <v>5.9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0.06</v>
      </c>
      <c r="AC15" s="31">
        <v>0.54</v>
      </c>
      <c r="AD15" s="31">
        <v>0</v>
      </c>
      <c r="AE15" s="31">
        <v>0</v>
      </c>
      <c r="AF15" s="31">
        <v>1.3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0.05</v>
      </c>
      <c r="AM15" s="31">
        <v>0.34</v>
      </c>
      <c r="AN15" s="31">
        <v>0.32</v>
      </c>
      <c r="AO15" s="31">
        <v>0</v>
      </c>
      <c r="AP15" s="31">
        <v>0.24</v>
      </c>
      <c r="AQ15" s="31">
        <v>0</v>
      </c>
      <c r="AR15" s="31">
        <v>74.36</v>
      </c>
      <c r="AS15" s="31">
        <v>0</v>
      </c>
      <c r="AT15" s="31">
        <v>0</v>
      </c>
      <c r="AU15" s="31">
        <v>0</v>
      </c>
      <c r="AV15" s="31">
        <v>11.12</v>
      </c>
      <c r="AW15" s="31">
        <v>2052</v>
      </c>
      <c r="AX15" s="31">
        <v>25.17</v>
      </c>
      <c r="AY15" s="31">
        <v>0</v>
      </c>
      <c r="AZ15" s="31">
        <v>445.91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19.68</v>
      </c>
      <c r="BG15" s="31">
        <v>26.39</v>
      </c>
      <c r="BH15" s="31">
        <v>9.61</v>
      </c>
      <c r="BI15" s="31">
        <v>0</v>
      </c>
      <c r="BJ15" s="31">
        <v>43.32</v>
      </c>
      <c r="BK15" s="29">
        <f>SUM(C15:BJ15)</f>
        <v>9694.33</v>
      </c>
    </row>
    <row r="16" spans="1:63" s="1" customFormat="1" ht="12.75" thickBot="1" x14ac:dyDescent="0.25">
      <c r="A16" s="32"/>
      <c r="B16" s="33" t="s">
        <v>17</v>
      </c>
      <c r="C16" s="34">
        <f>SUM(C13:C15)</f>
        <v>0</v>
      </c>
      <c r="D16" s="34">
        <f t="shared" ref="D16:BK16" si="0">SUM(D13:D15)</f>
        <v>4064.7099999999996</v>
      </c>
      <c r="E16" s="34">
        <f t="shared" si="0"/>
        <v>734.96</v>
      </c>
      <c r="F16" s="34">
        <f t="shared" si="0"/>
        <v>0</v>
      </c>
      <c r="G16" s="34">
        <f t="shared" si="0"/>
        <v>0</v>
      </c>
      <c r="H16" s="34">
        <f t="shared" si="0"/>
        <v>77.06</v>
      </c>
      <c r="I16" s="34">
        <f t="shared" si="0"/>
        <v>32295.06</v>
      </c>
      <c r="J16" s="34">
        <f t="shared" si="0"/>
        <v>1761.26</v>
      </c>
      <c r="K16" s="34">
        <f t="shared" si="0"/>
        <v>0</v>
      </c>
      <c r="L16" s="34">
        <f t="shared" si="0"/>
        <v>750.92</v>
      </c>
      <c r="M16" s="34">
        <f t="shared" si="0"/>
        <v>0</v>
      </c>
      <c r="N16" s="34">
        <f t="shared" si="0"/>
        <v>0</v>
      </c>
      <c r="O16" s="34">
        <f t="shared" si="0"/>
        <v>0</v>
      </c>
      <c r="P16" s="34">
        <f t="shared" si="0"/>
        <v>0</v>
      </c>
      <c r="Q16" s="34">
        <f t="shared" si="0"/>
        <v>0</v>
      </c>
      <c r="R16" s="34">
        <f t="shared" si="0"/>
        <v>43.14</v>
      </c>
      <c r="S16" s="34">
        <f t="shared" si="0"/>
        <v>3280.28</v>
      </c>
      <c r="T16" s="34">
        <f t="shared" si="0"/>
        <v>269.65999999999997</v>
      </c>
      <c r="U16" s="34">
        <f t="shared" si="0"/>
        <v>0</v>
      </c>
      <c r="V16" s="34">
        <f t="shared" si="0"/>
        <v>134.21</v>
      </c>
      <c r="W16" s="34">
        <f t="shared" si="0"/>
        <v>0</v>
      </c>
      <c r="X16" s="34">
        <f t="shared" si="0"/>
        <v>0</v>
      </c>
      <c r="Y16" s="34">
        <f t="shared" si="0"/>
        <v>0</v>
      </c>
      <c r="Z16" s="34">
        <f t="shared" si="0"/>
        <v>0</v>
      </c>
      <c r="AA16" s="34">
        <f t="shared" si="0"/>
        <v>0</v>
      </c>
      <c r="AB16" s="34">
        <f t="shared" si="0"/>
        <v>1.95</v>
      </c>
      <c r="AC16" s="34">
        <f t="shared" si="0"/>
        <v>8.16</v>
      </c>
      <c r="AD16" s="34">
        <f t="shared" si="0"/>
        <v>0</v>
      </c>
      <c r="AE16" s="34">
        <f t="shared" si="0"/>
        <v>0</v>
      </c>
      <c r="AF16" s="34">
        <f t="shared" si="0"/>
        <v>18.440000000000001</v>
      </c>
      <c r="AG16" s="34">
        <f t="shared" si="0"/>
        <v>0</v>
      </c>
      <c r="AH16" s="34">
        <f t="shared" si="0"/>
        <v>0</v>
      </c>
      <c r="AI16" s="34">
        <f t="shared" si="0"/>
        <v>0</v>
      </c>
      <c r="AJ16" s="34">
        <f t="shared" si="0"/>
        <v>0</v>
      </c>
      <c r="AK16" s="34">
        <f t="shared" si="0"/>
        <v>0</v>
      </c>
      <c r="AL16" s="34">
        <f t="shared" si="0"/>
        <v>1.6</v>
      </c>
      <c r="AM16" s="34">
        <f t="shared" si="0"/>
        <v>6.03</v>
      </c>
      <c r="AN16" s="34">
        <f t="shared" si="0"/>
        <v>0.62</v>
      </c>
      <c r="AO16" s="34">
        <f t="shared" si="0"/>
        <v>0</v>
      </c>
      <c r="AP16" s="34">
        <f t="shared" si="0"/>
        <v>4.53</v>
      </c>
      <c r="AQ16" s="34">
        <f t="shared" si="0"/>
        <v>0</v>
      </c>
      <c r="AR16" s="34">
        <f t="shared" si="0"/>
        <v>74.37</v>
      </c>
      <c r="AS16" s="34">
        <f t="shared" si="0"/>
        <v>0</v>
      </c>
      <c r="AT16" s="34">
        <f t="shared" si="0"/>
        <v>0</v>
      </c>
      <c r="AU16" s="34">
        <f t="shared" si="0"/>
        <v>0</v>
      </c>
      <c r="AV16" s="34">
        <f t="shared" si="0"/>
        <v>95.97</v>
      </c>
      <c r="AW16" s="34">
        <f t="shared" si="0"/>
        <v>5814.35</v>
      </c>
      <c r="AX16" s="34">
        <f t="shared" si="0"/>
        <v>58.300000000000004</v>
      </c>
      <c r="AY16" s="34">
        <f t="shared" si="0"/>
        <v>0</v>
      </c>
      <c r="AZ16" s="34">
        <f t="shared" si="0"/>
        <v>1028.05</v>
      </c>
      <c r="BA16" s="34">
        <f t="shared" si="0"/>
        <v>0</v>
      </c>
      <c r="BB16" s="34">
        <f t="shared" si="0"/>
        <v>0</v>
      </c>
      <c r="BC16" s="34">
        <f t="shared" si="0"/>
        <v>0</v>
      </c>
      <c r="BD16" s="34">
        <f t="shared" si="0"/>
        <v>0</v>
      </c>
      <c r="BE16" s="34">
        <f t="shared" si="0"/>
        <v>0</v>
      </c>
      <c r="BF16" s="34">
        <f t="shared" si="0"/>
        <v>156.09</v>
      </c>
      <c r="BG16" s="34">
        <f t="shared" si="0"/>
        <v>250.69</v>
      </c>
      <c r="BH16" s="34">
        <f t="shared" si="0"/>
        <v>53.28</v>
      </c>
      <c r="BI16" s="34">
        <f t="shared" si="0"/>
        <v>0</v>
      </c>
      <c r="BJ16" s="34">
        <f t="shared" si="0"/>
        <v>272.58999999999997</v>
      </c>
      <c r="BK16" s="34">
        <f t="shared" si="0"/>
        <v>51256.280000000013</v>
      </c>
    </row>
    <row r="17" spans="1:63" s="1" customFormat="1" x14ac:dyDescent="0.2">
      <c r="A17" s="35" t="s">
        <v>18</v>
      </c>
      <c r="B17" s="36" t="s">
        <v>19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/>
    </row>
    <row r="18" spans="1:63" s="1" customFormat="1" ht="12.75" thickBot="1" x14ac:dyDescent="0.25">
      <c r="A18" s="26"/>
      <c r="B18" s="27" t="s">
        <v>20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32.159999999999997</v>
      </c>
      <c r="I18" s="28">
        <v>51.79</v>
      </c>
      <c r="J18" s="28">
        <v>0</v>
      </c>
      <c r="K18" s="28">
        <v>0</v>
      </c>
      <c r="L18" s="28">
        <v>63.45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4.62</v>
      </c>
      <c r="S18" s="28">
        <v>79.84</v>
      </c>
      <c r="T18" s="28">
        <v>0</v>
      </c>
      <c r="U18" s="28">
        <v>0</v>
      </c>
      <c r="V18" s="28">
        <v>4.09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0.4</v>
      </c>
      <c r="AC18" s="28">
        <v>0.65</v>
      </c>
      <c r="AD18" s="28">
        <v>1.42</v>
      </c>
      <c r="AE18" s="28">
        <v>0</v>
      </c>
      <c r="AF18" s="28">
        <v>0.42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7.0000000000000007E-2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25.78</v>
      </c>
      <c r="AW18" s="28">
        <v>154.68</v>
      </c>
      <c r="AX18" s="28">
        <v>30.19</v>
      </c>
      <c r="AY18" s="28">
        <v>0</v>
      </c>
      <c r="AZ18" s="28">
        <v>42.82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8.8699999999999992</v>
      </c>
      <c r="BG18" s="28">
        <v>27.06</v>
      </c>
      <c r="BH18" s="28">
        <v>0.24</v>
      </c>
      <c r="BI18" s="28">
        <v>0</v>
      </c>
      <c r="BJ18" s="28">
        <v>5.56</v>
      </c>
      <c r="BK18" s="29">
        <f>SUM(C18:BJ18)</f>
        <v>534.1099999999999</v>
      </c>
    </row>
    <row r="19" spans="1:63" s="1" customFormat="1" ht="12.75" thickBot="1" x14ac:dyDescent="0.25">
      <c r="A19" s="32"/>
      <c r="B19" s="33" t="s">
        <v>21</v>
      </c>
      <c r="C19" s="34">
        <f t="shared" ref="C19:BK19" si="1">SUM(C18:C18)</f>
        <v>0</v>
      </c>
      <c r="D19" s="34">
        <f t="shared" si="1"/>
        <v>0</v>
      </c>
      <c r="E19" s="34">
        <f t="shared" si="1"/>
        <v>0</v>
      </c>
      <c r="F19" s="34">
        <f t="shared" si="1"/>
        <v>0</v>
      </c>
      <c r="G19" s="34">
        <f t="shared" si="1"/>
        <v>0</v>
      </c>
      <c r="H19" s="34">
        <f t="shared" si="1"/>
        <v>32.159999999999997</v>
      </c>
      <c r="I19" s="34">
        <f t="shared" si="1"/>
        <v>51.79</v>
      </c>
      <c r="J19" s="34">
        <f t="shared" si="1"/>
        <v>0</v>
      </c>
      <c r="K19" s="34">
        <f t="shared" si="1"/>
        <v>0</v>
      </c>
      <c r="L19" s="34">
        <f t="shared" si="1"/>
        <v>63.45</v>
      </c>
      <c r="M19" s="34">
        <f t="shared" si="1"/>
        <v>0</v>
      </c>
      <c r="N19" s="34">
        <f t="shared" si="1"/>
        <v>0</v>
      </c>
      <c r="O19" s="34">
        <f t="shared" si="1"/>
        <v>0</v>
      </c>
      <c r="P19" s="34">
        <f t="shared" si="1"/>
        <v>0</v>
      </c>
      <c r="Q19" s="34">
        <f t="shared" si="1"/>
        <v>0</v>
      </c>
      <c r="R19" s="34">
        <f t="shared" si="1"/>
        <v>4.62</v>
      </c>
      <c r="S19" s="34">
        <f t="shared" si="1"/>
        <v>79.84</v>
      </c>
      <c r="T19" s="34">
        <f t="shared" si="1"/>
        <v>0</v>
      </c>
      <c r="U19" s="34">
        <f t="shared" si="1"/>
        <v>0</v>
      </c>
      <c r="V19" s="34">
        <f t="shared" si="1"/>
        <v>4.09</v>
      </c>
      <c r="W19" s="34">
        <f t="shared" si="1"/>
        <v>0</v>
      </c>
      <c r="X19" s="34">
        <f t="shared" si="1"/>
        <v>0</v>
      </c>
      <c r="Y19" s="34">
        <f t="shared" si="1"/>
        <v>0</v>
      </c>
      <c r="Z19" s="34">
        <f t="shared" si="1"/>
        <v>0</v>
      </c>
      <c r="AA19" s="34">
        <f t="shared" si="1"/>
        <v>0</v>
      </c>
      <c r="AB19" s="34">
        <f t="shared" si="1"/>
        <v>0.4</v>
      </c>
      <c r="AC19" s="34">
        <f t="shared" si="1"/>
        <v>0.65</v>
      </c>
      <c r="AD19" s="34">
        <f t="shared" si="1"/>
        <v>1.42</v>
      </c>
      <c r="AE19" s="34">
        <f t="shared" si="1"/>
        <v>0</v>
      </c>
      <c r="AF19" s="34">
        <f t="shared" si="1"/>
        <v>0.42</v>
      </c>
      <c r="AG19" s="34">
        <f t="shared" si="1"/>
        <v>0</v>
      </c>
      <c r="AH19" s="34">
        <f t="shared" si="1"/>
        <v>0</v>
      </c>
      <c r="AI19" s="34">
        <f t="shared" si="1"/>
        <v>0</v>
      </c>
      <c r="AJ19" s="34">
        <f t="shared" si="1"/>
        <v>0</v>
      </c>
      <c r="AK19" s="34">
        <f t="shared" si="1"/>
        <v>0</v>
      </c>
      <c r="AL19" s="34">
        <f t="shared" si="1"/>
        <v>7.0000000000000007E-2</v>
      </c>
      <c r="AM19" s="34">
        <f t="shared" si="1"/>
        <v>0</v>
      </c>
      <c r="AN19" s="34">
        <f t="shared" si="1"/>
        <v>0</v>
      </c>
      <c r="AO19" s="34">
        <f t="shared" si="1"/>
        <v>0</v>
      </c>
      <c r="AP19" s="34">
        <f t="shared" si="1"/>
        <v>0</v>
      </c>
      <c r="AQ19" s="34">
        <f t="shared" si="1"/>
        <v>0</v>
      </c>
      <c r="AR19" s="34">
        <f t="shared" si="1"/>
        <v>0</v>
      </c>
      <c r="AS19" s="34">
        <f t="shared" si="1"/>
        <v>0</v>
      </c>
      <c r="AT19" s="34">
        <f t="shared" si="1"/>
        <v>0</v>
      </c>
      <c r="AU19" s="34">
        <f t="shared" si="1"/>
        <v>0</v>
      </c>
      <c r="AV19" s="34">
        <f t="shared" si="1"/>
        <v>25.78</v>
      </c>
      <c r="AW19" s="34">
        <f t="shared" si="1"/>
        <v>154.68</v>
      </c>
      <c r="AX19" s="34">
        <f t="shared" si="1"/>
        <v>30.19</v>
      </c>
      <c r="AY19" s="34">
        <f t="shared" si="1"/>
        <v>0</v>
      </c>
      <c r="AZ19" s="34">
        <f t="shared" si="1"/>
        <v>42.82</v>
      </c>
      <c r="BA19" s="34">
        <f t="shared" si="1"/>
        <v>0</v>
      </c>
      <c r="BB19" s="34">
        <f t="shared" si="1"/>
        <v>0</v>
      </c>
      <c r="BC19" s="34">
        <f t="shared" si="1"/>
        <v>0</v>
      </c>
      <c r="BD19" s="34">
        <f t="shared" si="1"/>
        <v>0</v>
      </c>
      <c r="BE19" s="34">
        <f t="shared" si="1"/>
        <v>0</v>
      </c>
      <c r="BF19" s="34">
        <f t="shared" si="1"/>
        <v>8.8699999999999992</v>
      </c>
      <c r="BG19" s="34">
        <f t="shared" si="1"/>
        <v>27.06</v>
      </c>
      <c r="BH19" s="34">
        <f t="shared" si="1"/>
        <v>0.24</v>
      </c>
      <c r="BI19" s="34">
        <f t="shared" si="1"/>
        <v>0</v>
      </c>
      <c r="BJ19" s="34">
        <f t="shared" si="1"/>
        <v>5.56</v>
      </c>
      <c r="BK19" s="34">
        <f t="shared" si="1"/>
        <v>534.1099999999999</v>
      </c>
    </row>
    <row r="20" spans="1:63" s="1" customFormat="1" x14ac:dyDescent="0.2">
      <c r="A20" s="35" t="s">
        <v>22</v>
      </c>
      <c r="B20" s="36" t="s">
        <v>23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/>
    </row>
    <row r="21" spans="1:63" s="1" customFormat="1" x14ac:dyDescent="0.2">
      <c r="A21" s="26"/>
      <c r="B21" s="27" t="s">
        <v>24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0.2</v>
      </c>
      <c r="I21" s="28">
        <v>1.01</v>
      </c>
      <c r="J21" s="28">
        <v>0</v>
      </c>
      <c r="K21" s="28">
        <v>0</v>
      </c>
      <c r="L21" s="28">
        <v>0.11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7.0000000000000007E-2</v>
      </c>
      <c r="S21" s="28">
        <v>0</v>
      </c>
      <c r="T21" s="28">
        <v>0</v>
      </c>
      <c r="U21" s="28">
        <v>0</v>
      </c>
      <c r="V21" s="28">
        <v>0.02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0.11</v>
      </c>
      <c r="AC21" s="28">
        <v>0</v>
      </c>
      <c r="AD21" s="28">
        <v>0</v>
      </c>
      <c r="AE21" s="28">
        <v>0</v>
      </c>
      <c r="AF21" s="28">
        <v>0.47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1.23</v>
      </c>
      <c r="AW21" s="28">
        <v>0.83</v>
      </c>
      <c r="AX21" s="28">
        <v>0</v>
      </c>
      <c r="AY21" s="28">
        <v>0</v>
      </c>
      <c r="AZ21" s="28">
        <v>2.92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1.1100000000000001</v>
      </c>
      <c r="BG21" s="28">
        <v>0.34</v>
      </c>
      <c r="BH21" s="28">
        <v>0</v>
      </c>
      <c r="BI21" s="28">
        <v>0</v>
      </c>
      <c r="BJ21" s="28">
        <v>0.89</v>
      </c>
      <c r="BK21" s="29">
        <f t="shared" ref="BK21:BK51" si="2">SUM(C21:BJ21)</f>
        <v>9.31</v>
      </c>
    </row>
    <row r="22" spans="1:63" s="1" customFormat="1" x14ac:dyDescent="0.2">
      <c r="A22" s="26"/>
      <c r="B22" s="27" t="s">
        <v>25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0.05</v>
      </c>
      <c r="I22" s="28">
        <v>0</v>
      </c>
      <c r="J22" s="28">
        <v>0</v>
      </c>
      <c r="K22" s="28">
        <v>0</v>
      </c>
      <c r="L22" s="28">
        <v>0.01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0.05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0.02</v>
      </c>
      <c r="AC22" s="28">
        <v>0.18</v>
      </c>
      <c r="AD22" s="28">
        <v>0</v>
      </c>
      <c r="AE22" s="28">
        <v>0</v>
      </c>
      <c r="AF22" s="28">
        <v>0.01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0.08</v>
      </c>
      <c r="AW22" s="28">
        <v>0.13</v>
      </c>
      <c r="AX22" s="28">
        <v>0</v>
      </c>
      <c r="AY22" s="28">
        <v>0</v>
      </c>
      <c r="AZ22" s="28">
        <v>0.22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0.18</v>
      </c>
      <c r="BG22" s="28">
        <v>0.03</v>
      </c>
      <c r="BH22" s="28">
        <v>0</v>
      </c>
      <c r="BI22" s="28">
        <v>0</v>
      </c>
      <c r="BJ22" s="28">
        <v>0.03</v>
      </c>
      <c r="BK22" s="29">
        <f t="shared" si="2"/>
        <v>0.99</v>
      </c>
    </row>
    <row r="23" spans="1:63" s="1" customFormat="1" x14ac:dyDescent="0.2">
      <c r="A23" s="26"/>
      <c r="B23" s="27" t="s">
        <v>26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0.08</v>
      </c>
      <c r="I23" s="28">
        <v>0.38</v>
      </c>
      <c r="J23" s="28">
        <v>0</v>
      </c>
      <c r="K23" s="28">
        <v>0</v>
      </c>
      <c r="L23" s="28">
        <v>1.17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0.17</v>
      </c>
      <c r="S23" s="28">
        <v>0.17</v>
      </c>
      <c r="T23" s="28">
        <v>0</v>
      </c>
      <c r="U23" s="28">
        <v>0</v>
      </c>
      <c r="V23" s="28">
        <v>5.62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0.02</v>
      </c>
      <c r="AC23" s="28">
        <v>0</v>
      </c>
      <c r="AD23" s="28">
        <v>0</v>
      </c>
      <c r="AE23" s="28">
        <v>0</v>
      </c>
      <c r="AF23" s="28">
        <v>0.06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0.01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1.48</v>
      </c>
      <c r="AW23" s="28">
        <v>2.4500000000000002</v>
      </c>
      <c r="AX23" s="28">
        <v>0</v>
      </c>
      <c r="AY23" s="28">
        <v>0</v>
      </c>
      <c r="AZ23" s="28">
        <v>3.2899999999999996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5.4</v>
      </c>
      <c r="BG23" s="28">
        <v>0.5</v>
      </c>
      <c r="BH23" s="28">
        <v>0</v>
      </c>
      <c r="BI23" s="28">
        <v>0</v>
      </c>
      <c r="BJ23" s="28">
        <v>1.45</v>
      </c>
      <c r="BK23" s="29">
        <f t="shared" si="2"/>
        <v>22.249999999999996</v>
      </c>
    </row>
    <row r="24" spans="1:63" s="1" customFormat="1" x14ac:dyDescent="0.2">
      <c r="A24" s="26"/>
      <c r="B24" s="27" t="s">
        <v>27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0.02</v>
      </c>
      <c r="J24" s="28">
        <v>0</v>
      </c>
      <c r="K24" s="28">
        <v>0</v>
      </c>
      <c r="L24" s="28">
        <v>0.03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0.02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0.01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0.37</v>
      </c>
      <c r="AW24" s="28">
        <v>0</v>
      </c>
      <c r="AX24" s="28">
        <v>0</v>
      </c>
      <c r="AY24" s="28">
        <v>0</v>
      </c>
      <c r="AZ24" s="28">
        <v>0.47000000000000003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0.21</v>
      </c>
      <c r="BG24" s="28">
        <v>0.01</v>
      </c>
      <c r="BH24" s="28">
        <v>0</v>
      </c>
      <c r="BI24" s="28">
        <v>0</v>
      </c>
      <c r="BJ24" s="28">
        <v>0.03</v>
      </c>
      <c r="BK24" s="29">
        <f t="shared" si="2"/>
        <v>1.1700000000000002</v>
      </c>
    </row>
    <row r="25" spans="1:63" s="1" customFormat="1" x14ac:dyDescent="0.2">
      <c r="A25" s="26"/>
      <c r="B25" s="27" t="s">
        <v>28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0.03</v>
      </c>
      <c r="I25" s="28">
        <v>0.26</v>
      </c>
      <c r="J25" s="28">
        <v>0</v>
      </c>
      <c r="K25" s="28">
        <v>0</v>
      </c>
      <c r="L25" s="28">
        <v>0.05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0.01</v>
      </c>
      <c r="S25" s="28">
        <v>0</v>
      </c>
      <c r="T25" s="28">
        <v>0</v>
      </c>
      <c r="U25" s="28">
        <v>0</v>
      </c>
      <c r="V25" s="28">
        <v>0.02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0.01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0.04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0.15</v>
      </c>
      <c r="AW25" s="28">
        <v>0.01</v>
      </c>
      <c r="AX25" s="28">
        <v>0</v>
      </c>
      <c r="AY25" s="28">
        <v>0</v>
      </c>
      <c r="AZ25" s="28">
        <v>0.16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0.19</v>
      </c>
      <c r="BG25" s="28">
        <v>0</v>
      </c>
      <c r="BH25" s="28">
        <v>0</v>
      </c>
      <c r="BI25" s="28">
        <v>0</v>
      </c>
      <c r="BJ25" s="28">
        <v>0.13</v>
      </c>
      <c r="BK25" s="29">
        <f t="shared" si="2"/>
        <v>1.06</v>
      </c>
    </row>
    <row r="26" spans="1:63" s="1" customFormat="1" x14ac:dyDescent="0.2">
      <c r="A26" s="26"/>
      <c r="B26" s="27" t="s">
        <v>29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0.11</v>
      </c>
      <c r="I26" s="28">
        <v>7.0000000000000007E-2</v>
      </c>
      <c r="J26" s="28">
        <v>0</v>
      </c>
      <c r="K26" s="28">
        <v>0</v>
      </c>
      <c r="L26" s="28">
        <v>0.1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0.11</v>
      </c>
      <c r="S26" s="28">
        <v>0</v>
      </c>
      <c r="T26" s="28">
        <v>0</v>
      </c>
      <c r="U26" s="28">
        <v>0</v>
      </c>
      <c r="V26" s="28">
        <v>0.01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0.08</v>
      </c>
      <c r="AC26" s="28">
        <v>0</v>
      </c>
      <c r="AD26" s="28">
        <v>0</v>
      </c>
      <c r="AE26" s="28">
        <v>0</v>
      </c>
      <c r="AF26" s="28">
        <v>0.63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0.02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2.09</v>
      </c>
      <c r="AW26" s="28">
        <v>1.54</v>
      </c>
      <c r="AX26" s="28">
        <v>0</v>
      </c>
      <c r="AY26" s="28">
        <v>0</v>
      </c>
      <c r="AZ26" s="28">
        <v>2.5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2.0699999999999998</v>
      </c>
      <c r="BG26" s="28">
        <v>0.14000000000000001</v>
      </c>
      <c r="BH26" s="28">
        <v>0.03</v>
      </c>
      <c r="BI26" s="28">
        <v>0</v>
      </c>
      <c r="BJ26" s="28">
        <v>0.94</v>
      </c>
      <c r="BK26" s="29">
        <f t="shared" si="2"/>
        <v>10.44</v>
      </c>
    </row>
    <row r="27" spans="1:63" s="1" customFormat="1" x14ac:dyDescent="0.2">
      <c r="A27" s="26"/>
      <c r="B27" s="27" t="s">
        <v>30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0.01</v>
      </c>
      <c r="I27" s="28">
        <v>0</v>
      </c>
      <c r="J27" s="28">
        <v>0</v>
      </c>
      <c r="K27" s="28">
        <v>0</v>
      </c>
      <c r="L27" s="28">
        <v>0.01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0.01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0.03</v>
      </c>
      <c r="AC27" s="28">
        <v>0</v>
      </c>
      <c r="AD27" s="28">
        <v>0</v>
      </c>
      <c r="AE27" s="28">
        <v>0</v>
      </c>
      <c r="AF27" s="28">
        <v>0.17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0.23</v>
      </c>
      <c r="AW27" s="28">
        <v>0.34</v>
      </c>
      <c r="AX27" s="28">
        <v>0</v>
      </c>
      <c r="AY27" s="28">
        <v>0</v>
      </c>
      <c r="AZ27" s="28">
        <v>0.31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0.23</v>
      </c>
      <c r="BG27" s="28">
        <v>0.01</v>
      </c>
      <c r="BH27" s="28">
        <v>0.01</v>
      </c>
      <c r="BI27" s="28">
        <v>0</v>
      </c>
      <c r="BJ27" s="28">
        <v>0.18</v>
      </c>
      <c r="BK27" s="29">
        <f t="shared" si="2"/>
        <v>1.54</v>
      </c>
    </row>
    <row r="28" spans="1:63" s="1" customFormat="1" x14ac:dyDescent="0.2">
      <c r="A28" s="26"/>
      <c r="B28" s="27" t="s">
        <v>31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0.04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0.03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7.0000000000000007E-2</v>
      </c>
      <c r="AW28" s="28">
        <v>0</v>
      </c>
      <c r="AX28" s="28">
        <v>0</v>
      </c>
      <c r="AY28" s="28">
        <v>0</v>
      </c>
      <c r="AZ28" s="28">
        <v>6.9999999999999993E-2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0.03</v>
      </c>
      <c r="BG28" s="28">
        <v>0</v>
      </c>
      <c r="BH28" s="28">
        <v>0</v>
      </c>
      <c r="BI28" s="28">
        <v>0</v>
      </c>
      <c r="BJ28" s="28">
        <v>0</v>
      </c>
      <c r="BK28" s="29">
        <f t="shared" si="2"/>
        <v>0.24000000000000002</v>
      </c>
    </row>
    <row r="29" spans="1:63" s="1" customFormat="1" x14ac:dyDescent="0.2">
      <c r="A29" s="26"/>
      <c r="B29" s="27" t="s">
        <v>32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0.03</v>
      </c>
      <c r="I29" s="28">
        <v>0</v>
      </c>
      <c r="J29" s="28">
        <v>0</v>
      </c>
      <c r="K29" s="28">
        <v>0</v>
      </c>
      <c r="L29" s="28">
        <v>0.01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0.02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0.04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0.01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0.12</v>
      </c>
      <c r="AW29" s="28">
        <v>0</v>
      </c>
      <c r="AX29" s="28">
        <v>0</v>
      </c>
      <c r="AY29" s="28">
        <v>0</v>
      </c>
      <c r="AZ29" s="28">
        <v>0.08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0.19</v>
      </c>
      <c r="BG29" s="28">
        <v>0.03</v>
      </c>
      <c r="BH29" s="28">
        <v>0</v>
      </c>
      <c r="BI29" s="28">
        <v>0</v>
      </c>
      <c r="BJ29" s="28">
        <v>0.08</v>
      </c>
      <c r="BK29" s="29">
        <f t="shared" si="2"/>
        <v>0.61</v>
      </c>
    </row>
    <row r="30" spans="1:63" s="1" customFormat="1" x14ac:dyDescent="0.2">
      <c r="A30" s="26"/>
      <c r="B30" s="27" t="s">
        <v>33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0.04</v>
      </c>
      <c r="AW30" s="28">
        <v>0</v>
      </c>
      <c r="AX30" s="28">
        <v>0</v>
      </c>
      <c r="AY30" s="28">
        <v>0</v>
      </c>
      <c r="AZ30" s="28">
        <v>0.02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0.03</v>
      </c>
      <c r="BG30" s="28">
        <v>0</v>
      </c>
      <c r="BH30" s="28">
        <v>0</v>
      </c>
      <c r="BI30" s="28">
        <v>0</v>
      </c>
      <c r="BJ30" s="28">
        <v>0.01</v>
      </c>
      <c r="BK30" s="29">
        <f t="shared" si="2"/>
        <v>9.9999999999999992E-2</v>
      </c>
    </row>
    <row r="31" spans="1:63" s="1" customFormat="1" x14ac:dyDescent="0.2">
      <c r="A31" s="26"/>
      <c r="B31" s="27" t="s">
        <v>34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0.04</v>
      </c>
      <c r="I31" s="28">
        <v>0.02</v>
      </c>
      <c r="J31" s="28">
        <v>0</v>
      </c>
      <c r="K31" s="28">
        <v>0</v>
      </c>
      <c r="L31" s="28">
        <v>0.01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0.02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0.02</v>
      </c>
      <c r="AC31" s="28">
        <v>0</v>
      </c>
      <c r="AD31" s="28">
        <v>0</v>
      </c>
      <c r="AE31" s="28">
        <v>0</v>
      </c>
      <c r="AF31" s="28">
        <v>0.08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0.15</v>
      </c>
      <c r="AW31" s="28">
        <v>0.03</v>
      </c>
      <c r="AX31" s="28">
        <v>0</v>
      </c>
      <c r="AY31" s="28">
        <v>0</v>
      </c>
      <c r="AZ31" s="28">
        <v>0.39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0.16</v>
      </c>
      <c r="BG31" s="28">
        <v>0</v>
      </c>
      <c r="BH31" s="28">
        <v>0</v>
      </c>
      <c r="BI31" s="28">
        <v>0</v>
      </c>
      <c r="BJ31" s="28">
        <v>0.14000000000000001</v>
      </c>
      <c r="BK31" s="29">
        <f t="shared" si="2"/>
        <v>1.06</v>
      </c>
    </row>
    <row r="32" spans="1:63" s="1" customFormat="1" x14ac:dyDescent="0.2">
      <c r="A32" s="26"/>
      <c r="B32" s="27" t="s">
        <v>35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0.08</v>
      </c>
      <c r="I32" s="28">
        <v>1.54</v>
      </c>
      <c r="J32" s="28">
        <v>0</v>
      </c>
      <c r="K32" s="28">
        <v>0</v>
      </c>
      <c r="L32" s="28">
        <v>0.57999999999999996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0.02</v>
      </c>
      <c r="S32" s="28">
        <v>0</v>
      </c>
      <c r="T32" s="28">
        <v>0</v>
      </c>
      <c r="U32" s="28">
        <v>0</v>
      </c>
      <c r="V32" s="28">
        <v>0.02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0.01</v>
      </c>
      <c r="AC32" s="28">
        <v>0</v>
      </c>
      <c r="AD32" s="28">
        <v>0</v>
      </c>
      <c r="AE32" s="28">
        <v>0</v>
      </c>
      <c r="AF32" s="28">
        <v>0.03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0.99</v>
      </c>
      <c r="AW32" s="28">
        <v>0.61</v>
      </c>
      <c r="AX32" s="28">
        <v>0</v>
      </c>
      <c r="AY32" s="28">
        <v>0</v>
      </c>
      <c r="AZ32" s="28">
        <v>0.73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0.53</v>
      </c>
      <c r="BG32" s="28">
        <v>0</v>
      </c>
      <c r="BH32" s="28">
        <v>0</v>
      </c>
      <c r="BI32" s="28">
        <v>0</v>
      </c>
      <c r="BJ32" s="28">
        <v>1.07</v>
      </c>
      <c r="BK32" s="29">
        <f t="shared" si="2"/>
        <v>6.21</v>
      </c>
    </row>
    <row r="33" spans="1:63" s="1" customFormat="1" x14ac:dyDescent="0.2">
      <c r="A33" s="26"/>
      <c r="B33" s="27" t="s">
        <v>36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0.48</v>
      </c>
      <c r="I33" s="28">
        <v>2.67</v>
      </c>
      <c r="J33" s="28">
        <v>0</v>
      </c>
      <c r="K33" s="28">
        <v>0</v>
      </c>
      <c r="L33" s="28">
        <v>0.42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0.19</v>
      </c>
      <c r="S33" s="28">
        <v>0</v>
      </c>
      <c r="T33" s="28">
        <v>1.2</v>
      </c>
      <c r="U33" s="28">
        <v>0</v>
      </c>
      <c r="V33" s="28">
        <v>0.14000000000000001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7.0000000000000007E-2</v>
      </c>
      <c r="AC33" s="28">
        <v>0.39</v>
      </c>
      <c r="AD33" s="28">
        <v>0</v>
      </c>
      <c r="AE33" s="28">
        <v>0</v>
      </c>
      <c r="AF33" s="28">
        <v>0.32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8">
        <v>0.01</v>
      </c>
      <c r="AM33" s="28">
        <v>0</v>
      </c>
      <c r="AN33" s="28">
        <v>0</v>
      </c>
      <c r="AO33" s="28">
        <v>0</v>
      </c>
      <c r="AP33" s="28">
        <v>0.08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1.06</v>
      </c>
      <c r="AW33" s="28">
        <v>0.36</v>
      </c>
      <c r="AX33" s="28">
        <v>0</v>
      </c>
      <c r="AY33" s="28">
        <v>0</v>
      </c>
      <c r="AZ33" s="28">
        <v>2.09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1.47</v>
      </c>
      <c r="BG33" s="28">
        <v>0.13</v>
      </c>
      <c r="BH33" s="28">
        <v>0</v>
      </c>
      <c r="BI33" s="28">
        <v>0</v>
      </c>
      <c r="BJ33" s="28">
        <v>0.71</v>
      </c>
      <c r="BK33" s="29">
        <f t="shared" si="2"/>
        <v>11.790000000000003</v>
      </c>
    </row>
    <row r="34" spans="1:63" s="1" customFormat="1" x14ac:dyDescent="0.2">
      <c r="A34" s="26"/>
      <c r="B34" s="27" t="s">
        <v>37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0.01</v>
      </c>
      <c r="I34" s="28">
        <v>0</v>
      </c>
      <c r="J34" s="28">
        <v>0</v>
      </c>
      <c r="K34" s="28">
        <v>0</v>
      </c>
      <c r="L34" s="28">
        <v>0.01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0.01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0.06</v>
      </c>
      <c r="AW34" s="28">
        <v>0.26</v>
      </c>
      <c r="AX34" s="28">
        <v>0</v>
      </c>
      <c r="AY34" s="28">
        <v>0</v>
      </c>
      <c r="AZ34" s="28">
        <v>0.62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0.12</v>
      </c>
      <c r="BG34" s="28">
        <v>0.01</v>
      </c>
      <c r="BH34" s="28">
        <v>0</v>
      </c>
      <c r="BI34" s="28">
        <v>0</v>
      </c>
      <c r="BJ34" s="28">
        <v>0.08</v>
      </c>
      <c r="BK34" s="29">
        <f t="shared" si="2"/>
        <v>1.18</v>
      </c>
    </row>
    <row r="35" spans="1:63" s="1" customFormat="1" x14ac:dyDescent="0.2">
      <c r="A35" s="26"/>
      <c r="B35" s="27" t="s">
        <v>38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0.01</v>
      </c>
      <c r="I35" s="28">
        <v>6.79</v>
      </c>
      <c r="J35" s="28">
        <v>0</v>
      </c>
      <c r="K35" s="28">
        <v>0</v>
      </c>
      <c r="L35" s="28">
        <v>2.95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0.01</v>
      </c>
      <c r="T35" s="28">
        <v>0.03</v>
      </c>
      <c r="U35" s="28">
        <v>0</v>
      </c>
      <c r="V35" s="28">
        <v>0.08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0.01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0.22</v>
      </c>
      <c r="AW35" s="28">
        <v>1.92</v>
      </c>
      <c r="AX35" s="28">
        <v>0</v>
      </c>
      <c r="AY35" s="28">
        <v>0</v>
      </c>
      <c r="AZ35" s="28">
        <v>10.5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0.04</v>
      </c>
      <c r="BK35" s="29">
        <f t="shared" si="2"/>
        <v>22.56</v>
      </c>
    </row>
    <row r="36" spans="1:63" s="1" customFormat="1" x14ac:dyDescent="0.2">
      <c r="A36" s="26"/>
      <c r="B36" s="27" t="s">
        <v>39</v>
      </c>
      <c r="C36" s="28">
        <v>0</v>
      </c>
      <c r="D36" s="28">
        <v>0.98</v>
      </c>
      <c r="E36" s="28">
        <v>0</v>
      </c>
      <c r="F36" s="28">
        <v>0</v>
      </c>
      <c r="G36" s="28">
        <v>0</v>
      </c>
      <c r="H36" s="28">
        <v>1.0900000000000001</v>
      </c>
      <c r="I36" s="28">
        <v>26.14</v>
      </c>
      <c r="J36" s="28">
        <v>0.24</v>
      </c>
      <c r="K36" s="28">
        <v>0</v>
      </c>
      <c r="L36" s="28">
        <v>14.85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0.71</v>
      </c>
      <c r="S36" s="28">
        <v>10</v>
      </c>
      <c r="T36" s="28">
        <v>0.24</v>
      </c>
      <c r="U36" s="28">
        <v>0</v>
      </c>
      <c r="V36" s="28">
        <v>5.6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0.03</v>
      </c>
      <c r="AC36" s="28">
        <v>0</v>
      </c>
      <c r="AD36" s="28">
        <v>0</v>
      </c>
      <c r="AE36" s="28">
        <v>0</v>
      </c>
      <c r="AF36" s="28">
        <v>0.94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8">
        <v>0.01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3.19</v>
      </c>
      <c r="AW36" s="28">
        <v>6.1</v>
      </c>
      <c r="AX36" s="28">
        <v>0.05</v>
      </c>
      <c r="AY36" s="28">
        <v>0</v>
      </c>
      <c r="AZ36" s="28">
        <v>24.939999999999998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7.03</v>
      </c>
      <c r="BG36" s="28">
        <v>1.55</v>
      </c>
      <c r="BH36" s="28">
        <v>0.97</v>
      </c>
      <c r="BI36" s="28">
        <v>0</v>
      </c>
      <c r="BJ36" s="28">
        <v>18.05</v>
      </c>
      <c r="BK36" s="29">
        <f t="shared" si="2"/>
        <v>122.70999999999998</v>
      </c>
    </row>
    <row r="37" spans="1:63" s="1" customFormat="1" x14ac:dyDescent="0.2">
      <c r="A37" s="26"/>
      <c r="B37" s="27" t="s">
        <v>40</v>
      </c>
      <c r="C37" s="28">
        <v>0</v>
      </c>
      <c r="D37" s="28">
        <v>1.46</v>
      </c>
      <c r="E37" s="28">
        <v>0</v>
      </c>
      <c r="F37" s="28">
        <v>0</v>
      </c>
      <c r="G37" s="28">
        <v>0</v>
      </c>
      <c r="H37" s="28">
        <v>0.55000000000000004</v>
      </c>
      <c r="I37" s="28">
        <v>1.68</v>
      </c>
      <c r="J37" s="28">
        <v>2.19</v>
      </c>
      <c r="K37" s="28">
        <v>0</v>
      </c>
      <c r="L37" s="28">
        <v>3.24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0.4</v>
      </c>
      <c r="S37" s="28">
        <v>0.3</v>
      </c>
      <c r="T37" s="28">
        <v>0</v>
      </c>
      <c r="U37" s="28">
        <v>0</v>
      </c>
      <c r="V37" s="28">
        <v>3.02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0.01</v>
      </c>
      <c r="AC37" s="28">
        <v>0</v>
      </c>
      <c r="AD37" s="28">
        <v>0</v>
      </c>
      <c r="AE37" s="28">
        <v>0</v>
      </c>
      <c r="AF37" s="28">
        <v>0.22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2</v>
      </c>
      <c r="AW37" s="28">
        <v>4.62</v>
      </c>
      <c r="AX37" s="28">
        <v>0</v>
      </c>
      <c r="AY37" s="28">
        <v>0</v>
      </c>
      <c r="AZ37" s="28">
        <v>11.75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4.6900000000000004</v>
      </c>
      <c r="BG37" s="28">
        <v>1.06</v>
      </c>
      <c r="BH37" s="28">
        <v>0</v>
      </c>
      <c r="BI37" s="28">
        <v>0</v>
      </c>
      <c r="BJ37" s="28">
        <v>12.46</v>
      </c>
      <c r="BK37" s="29">
        <f t="shared" si="2"/>
        <v>49.650000000000006</v>
      </c>
    </row>
    <row r="38" spans="1:63" s="1" customFormat="1" x14ac:dyDescent="0.2">
      <c r="A38" s="26"/>
      <c r="B38" s="27" t="s">
        <v>41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0.21</v>
      </c>
      <c r="I38" s="28">
        <v>3.32</v>
      </c>
      <c r="J38" s="28">
        <v>0</v>
      </c>
      <c r="K38" s="28">
        <v>0</v>
      </c>
      <c r="L38" s="28">
        <v>0.72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0.11</v>
      </c>
      <c r="S38" s="28">
        <v>0.97</v>
      </c>
      <c r="T38" s="28">
        <v>0</v>
      </c>
      <c r="U38" s="28">
        <v>0</v>
      </c>
      <c r="V38" s="28">
        <v>0.85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0.01</v>
      </c>
      <c r="AC38" s="28">
        <v>0</v>
      </c>
      <c r="AD38" s="28">
        <v>0</v>
      </c>
      <c r="AE38" s="28">
        <v>0</v>
      </c>
      <c r="AF38" s="28">
        <v>0.03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0.77</v>
      </c>
      <c r="AW38" s="28">
        <v>0.9</v>
      </c>
      <c r="AX38" s="28">
        <v>0</v>
      </c>
      <c r="AY38" s="28">
        <v>0</v>
      </c>
      <c r="AZ38" s="28">
        <v>5.24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1.3</v>
      </c>
      <c r="BG38" s="28">
        <v>0.11</v>
      </c>
      <c r="BH38" s="28">
        <v>0</v>
      </c>
      <c r="BI38" s="28">
        <v>0</v>
      </c>
      <c r="BJ38" s="28">
        <v>3.06</v>
      </c>
      <c r="BK38" s="29">
        <f t="shared" si="2"/>
        <v>17.600000000000001</v>
      </c>
    </row>
    <row r="39" spans="1:63" s="1" customFormat="1" x14ac:dyDescent="0.2">
      <c r="A39" s="26"/>
      <c r="B39" s="27" t="s">
        <v>42</v>
      </c>
      <c r="C39" s="28">
        <v>0</v>
      </c>
      <c r="D39" s="28">
        <v>0.66</v>
      </c>
      <c r="E39" s="28">
        <v>0</v>
      </c>
      <c r="F39" s="28">
        <v>0</v>
      </c>
      <c r="G39" s="28">
        <v>0</v>
      </c>
      <c r="H39" s="28">
        <v>0.17</v>
      </c>
      <c r="I39" s="28">
        <v>0.22</v>
      </c>
      <c r="J39" s="28">
        <v>0</v>
      </c>
      <c r="K39" s="28">
        <v>0</v>
      </c>
      <c r="L39" s="28">
        <v>1.53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0.02</v>
      </c>
      <c r="S39" s="28">
        <v>0</v>
      </c>
      <c r="T39" s="28">
        <v>0</v>
      </c>
      <c r="U39" s="28">
        <v>0</v>
      </c>
      <c r="V39" s="28">
        <v>1.0900000000000001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0.01</v>
      </c>
      <c r="AC39" s="28">
        <v>0</v>
      </c>
      <c r="AD39" s="28">
        <v>0</v>
      </c>
      <c r="AE39" s="28">
        <v>0</v>
      </c>
      <c r="AF39" s="28">
        <v>0.17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0.78</v>
      </c>
      <c r="AW39" s="28">
        <v>2.8</v>
      </c>
      <c r="AX39" s="28">
        <v>0</v>
      </c>
      <c r="AY39" s="28">
        <v>0</v>
      </c>
      <c r="AZ39" s="28">
        <v>7.0600000000000005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0.26</v>
      </c>
      <c r="BG39" s="28">
        <v>0</v>
      </c>
      <c r="BH39" s="28">
        <v>0</v>
      </c>
      <c r="BI39" s="28">
        <v>0</v>
      </c>
      <c r="BJ39" s="28">
        <v>0.57999999999999996</v>
      </c>
      <c r="BK39" s="29">
        <f t="shared" si="2"/>
        <v>15.350000000000001</v>
      </c>
    </row>
    <row r="40" spans="1:63" s="1" customFormat="1" x14ac:dyDescent="0.2">
      <c r="A40" s="26"/>
      <c r="B40" s="27" t="s">
        <v>43</v>
      </c>
      <c r="C40" s="28">
        <v>0</v>
      </c>
      <c r="D40" s="28">
        <v>0.65</v>
      </c>
      <c r="E40" s="28">
        <v>0</v>
      </c>
      <c r="F40" s="28">
        <v>0</v>
      </c>
      <c r="G40" s="28">
        <v>0</v>
      </c>
      <c r="H40" s="28">
        <v>0.19</v>
      </c>
      <c r="I40" s="28">
        <v>3.79</v>
      </c>
      <c r="J40" s="28">
        <v>0</v>
      </c>
      <c r="K40" s="28">
        <v>0</v>
      </c>
      <c r="L40" s="28">
        <v>2.99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0.16</v>
      </c>
      <c r="S40" s="28">
        <v>0.05</v>
      </c>
      <c r="T40" s="28">
        <v>0</v>
      </c>
      <c r="U40" s="28">
        <v>0</v>
      </c>
      <c r="V40" s="28">
        <v>1.34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0.01</v>
      </c>
      <c r="AC40" s="28">
        <v>0</v>
      </c>
      <c r="AD40" s="28">
        <v>0</v>
      </c>
      <c r="AE40" s="28">
        <v>0</v>
      </c>
      <c r="AF40" s="28">
        <v>0.06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0.94</v>
      </c>
      <c r="AW40" s="28">
        <v>1.1299999999999999</v>
      </c>
      <c r="AX40" s="28">
        <v>0.04</v>
      </c>
      <c r="AY40" s="28">
        <v>0</v>
      </c>
      <c r="AZ40" s="28">
        <v>5.59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2.58</v>
      </c>
      <c r="BG40" s="28">
        <v>0.03</v>
      </c>
      <c r="BH40" s="28">
        <v>0</v>
      </c>
      <c r="BI40" s="28">
        <v>0</v>
      </c>
      <c r="BJ40" s="28">
        <v>3.44</v>
      </c>
      <c r="BK40" s="29">
        <f t="shared" si="2"/>
        <v>22.99</v>
      </c>
    </row>
    <row r="41" spans="1:63" s="1" customFormat="1" x14ac:dyDescent="0.2">
      <c r="A41" s="26"/>
      <c r="B41" s="27" t="s">
        <v>44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0.03</v>
      </c>
      <c r="I41" s="28">
        <v>2.71</v>
      </c>
      <c r="J41" s="28">
        <v>0</v>
      </c>
      <c r="K41" s="28">
        <v>0</v>
      </c>
      <c r="L41" s="28">
        <v>12.75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0.06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0.01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0.01</v>
      </c>
      <c r="AW41" s="28">
        <v>0.06</v>
      </c>
      <c r="AX41" s="28">
        <v>0</v>
      </c>
      <c r="AY41" s="28">
        <v>0</v>
      </c>
      <c r="AZ41" s="28">
        <v>0.32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0.01</v>
      </c>
      <c r="BG41" s="28">
        <v>0</v>
      </c>
      <c r="BH41" s="28">
        <v>0</v>
      </c>
      <c r="BI41" s="28">
        <v>0</v>
      </c>
      <c r="BJ41" s="28">
        <v>0.06</v>
      </c>
      <c r="BK41" s="29">
        <f t="shared" si="2"/>
        <v>16.02</v>
      </c>
    </row>
    <row r="42" spans="1:63" s="1" customFormat="1" x14ac:dyDescent="0.2">
      <c r="A42" s="26"/>
      <c r="B42" s="27" t="s">
        <v>45</v>
      </c>
      <c r="C42" s="28">
        <v>0</v>
      </c>
      <c r="D42" s="28">
        <v>1.68</v>
      </c>
      <c r="E42" s="28">
        <v>0</v>
      </c>
      <c r="F42" s="28">
        <v>0</v>
      </c>
      <c r="G42" s="28">
        <v>0</v>
      </c>
      <c r="H42" s="28">
        <v>1</v>
      </c>
      <c r="I42" s="28">
        <v>41.85</v>
      </c>
      <c r="J42" s="28">
        <v>0</v>
      </c>
      <c r="K42" s="28">
        <v>0</v>
      </c>
      <c r="L42" s="28">
        <v>16.47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0.53</v>
      </c>
      <c r="S42" s="28">
        <v>0.06</v>
      </c>
      <c r="T42" s="28">
        <v>0</v>
      </c>
      <c r="U42" s="28">
        <v>0</v>
      </c>
      <c r="V42" s="28">
        <v>2.79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0.06</v>
      </c>
      <c r="AC42" s="28">
        <v>0.19</v>
      </c>
      <c r="AD42" s="28">
        <v>0</v>
      </c>
      <c r="AE42" s="28">
        <v>0</v>
      </c>
      <c r="AF42" s="28">
        <v>0.28000000000000003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0.02</v>
      </c>
      <c r="AM42" s="28">
        <v>0</v>
      </c>
      <c r="AN42" s="28">
        <v>0</v>
      </c>
      <c r="AO42" s="28">
        <v>0</v>
      </c>
      <c r="AP42" s="28">
        <v>0.08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4.3099999999999996</v>
      </c>
      <c r="AW42" s="28">
        <v>10.33</v>
      </c>
      <c r="AX42" s="28">
        <v>0</v>
      </c>
      <c r="AY42" s="28">
        <v>0</v>
      </c>
      <c r="AZ42" s="28">
        <v>39.380000000000003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6.13</v>
      </c>
      <c r="BG42" s="28">
        <v>0.74</v>
      </c>
      <c r="BH42" s="28">
        <v>0</v>
      </c>
      <c r="BI42" s="28">
        <v>0</v>
      </c>
      <c r="BJ42" s="28">
        <v>15.25</v>
      </c>
      <c r="BK42" s="29">
        <f t="shared" si="2"/>
        <v>141.14999999999998</v>
      </c>
    </row>
    <row r="43" spans="1:63" s="1" customFormat="1" x14ac:dyDescent="0.2">
      <c r="A43" s="26"/>
      <c r="B43" s="27" t="s">
        <v>46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0.25</v>
      </c>
      <c r="I43" s="28">
        <v>13.09</v>
      </c>
      <c r="J43" s="28">
        <v>0</v>
      </c>
      <c r="K43" s="28">
        <v>0</v>
      </c>
      <c r="L43" s="28">
        <v>1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0.04</v>
      </c>
      <c r="S43" s="28">
        <v>0</v>
      </c>
      <c r="T43" s="28">
        <v>3.55</v>
      </c>
      <c r="U43" s="28">
        <v>0</v>
      </c>
      <c r="V43" s="28">
        <v>0.89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0.25</v>
      </c>
      <c r="AW43" s="28">
        <v>6.76</v>
      </c>
      <c r="AX43" s="28">
        <v>0</v>
      </c>
      <c r="AY43" s="28">
        <v>0</v>
      </c>
      <c r="AZ43" s="28">
        <v>8.91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0.06</v>
      </c>
      <c r="BG43" s="28">
        <v>0</v>
      </c>
      <c r="BH43" s="28">
        <v>0</v>
      </c>
      <c r="BI43" s="28">
        <v>0</v>
      </c>
      <c r="BJ43" s="28">
        <v>0.22</v>
      </c>
      <c r="BK43" s="29">
        <f t="shared" si="2"/>
        <v>35.019999999999996</v>
      </c>
    </row>
    <row r="44" spans="1:63" s="1" customFormat="1" x14ac:dyDescent="0.2">
      <c r="A44" s="26"/>
      <c r="B44" s="27" t="s">
        <v>47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0.39</v>
      </c>
      <c r="I44" s="28">
        <v>0.09</v>
      </c>
      <c r="J44" s="28">
        <v>0</v>
      </c>
      <c r="K44" s="28">
        <v>0</v>
      </c>
      <c r="L44" s="28">
        <v>251.07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0.09</v>
      </c>
      <c r="S44" s="28">
        <v>0</v>
      </c>
      <c r="T44" s="28">
        <v>0</v>
      </c>
      <c r="U44" s="28">
        <v>0</v>
      </c>
      <c r="V44" s="28">
        <v>0.17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0.05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0.02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0.56000000000000005</v>
      </c>
      <c r="AW44" s="28">
        <v>0.25</v>
      </c>
      <c r="AX44" s="28">
        <v>0</v>
      </c>
      <c r="AY44" s="28">
        <v>0</v>
      </c>
      <c r="AZ44" s="28">
        <v>4.95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0.19</v>
      </c>
      <c r="BG44" s="28">
        <v>0</v>
      </c>
      <c r="BH44" s="28">
        <v>0</v>
      </c>
      <c r="BI44" s="28">
        <v>0</v>
      </c>
      <c r="BJ44" s="28">
        <v>0.46</v>
      </c>
      <c r="BK44" s="29">
        <f t="shared" si="2"/>
        <v>258.28999999999996</v>
      </c>
    </row>
    <row r="45" spans="1:63" s="1" customFormat="1" x14ac:dyDescent="0.2">
      <c r="A45" s="26"/>
      <c r="B45" s="27" t="s">
        <v>48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0.63</v>
      </c>
      <c r="I45" s="28">
        <v>12.87</v>
      </c>
      <c r="J45" s="28">
        <v>0</v>
      </c>
      <c r="K45" s="28">
        <v>0</v>
      </c>
      <c r="L45" s="28">
        <v>3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0.3</v>
      </c>
      <c r="S45" s="28">
        <v>0</v>
      </c>
      <c r="T45" s="28">
        <v>0</v>
      </c>
      <c r="U45" s="28">
        <v>0</v>
      </c>
      <c r="V45" s="28">
        <v>1.23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0.02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1.25</v>
      </c>
      <c r="AW45" s="28">
        <v>4.0999999999999996</v>
      </c>
      <c r="AX45" s="28">
        <v>0</v>
      </c>
      <c r="AY45" s="28">
        <v>0</v>
      </c>
      <c r="AZ45" s="28">
        <v>17.709999999999997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2.87</v>
      </c>
      <c r="BG45" s="28">
        <v>3.8</v>
      </c>
      <c r="BH45" s="28">
        <v>0</v>
      </c>
      <c r="BI45" s="28">
        <v>0</v>
      </c>
      <c r="BJ45" s="28">
        <v>8.1999999999999993</v>
      </c>
      <c r="BK45" s="29">
        <f t="shared" si="2"/>
        <v>55.97999999999999</v>
      </c>
    </row>
    <row r="46" spans="1:63" s="1" customFormat="1" x14ac:dyDescent="0.2">
      <c r="A46" s="26"/>
      <c r="B46" s="27" t="s">
        <v>49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0.52</v>
      </c>
      <c r="I46" s="28">
        <v>13.14</v>
      </c>
      <c r="J46" s="28">
        <v>0</v>
      </c>
      <c r="K46" s="28">
        <v>0</v>
      </c>
      <c r="L46" s="28">
        <v>2.0299999999999998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0.48</v>
      </c>
      <c r="S46" s="28">
        <v>9.5299999999999994</v>
      </c>
      <c r="T46" s="28">
        <v>0</v>
      </c>
      <c r="U46" s="28">
        <v>0</v>
      </c>
      <c r="V46" s="28">
        <v>1.32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0.01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1.88</v>
      </c>
      <c r="AW46" s="28">
        <v>4.9800000000000004</v>
      </c>
      <c r="AX46" s="28">
        <v>0</v>
      </c>
      <c r="AY46" s="28">
        <v>0</v>
      </c>
      <c r="AZ46" s="28">
        <v>19.75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3.81</v>
      </c>
      <c r="BG46" s="28">
        <v>2.19</v>
      </c>
      <c r="BH46" s="28">
        <v>0</v>
      </c>
      <c r="BI46" s="28">
        <v>0</v>
      </c>
      <c r="BJ46" s="28">
        <v>6.09</v>
      </c>
      <c r="BK46" s="29">
        <f t="shared" si="2"/>
        <v>65.73</v>
      </c>
    </row>
    <row r="47" spans="1:63" s="1" customFormat="1" x14ac:dyDescent="0.2">
      <c r="A47" s="26"/>
      <c r="B47" s="27" t="s">
        <v>50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0.39</v>
      </c>
      <c r="I47" s="28">
        <v>8.02</v>
      </c>
      <c r="J47" s="28">
        <v>0</v>
      </c>
      <c r="K47" s="28">
        <v>0</v>
      </c>
      <c r="L47" s="28">
        <v>3.43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0.23</v>
      </c>
      <c r="S47" s="28">
        <v>0</v>
      </c>
      <c r="T47" s="28">
        <v>0</v>
      </c>
      <c r="U47" s="28">
        <v>0</v>
      </c>
      <c r="V47" s="28">
        <v>0.42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0.77</v>
      </c>
      <c r="AW47" s="28">
        <v>1.33</v>
      </c>
      <c r="AX47" s="28">
        <v>0</v>
      </c>
      <c r="AY47" s="28">
        <v>0</v>
      </c>
      <c r="AZ47" s="28">
        <v>12.959999999999999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3.27</v>
      </c>
      <c r="BG47" s="28">
        <v>1.49</v>
      </c>
      <c r="BH47" s="28">
        <v>0</v>
      </c>
      <c r="BI47" s="28">
        <v>0</v>
      </c>
      <c r="BJ47" s="28">
        <v>7.4</v>
      </c>
      <c r="BK47" s="29">
        <f t="shared" si="2"/>
        <v>39.709999999999994</v>
      </c>
    </row>
    <row r="48" spans="1:63" s="1" customFormat="1" x14ac:dyDescent="0.2">
      <c r="A48" s="26"/>
      <c r="B48" s="27" t="s">
        <v>51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0.34</v>
      </c>
      <c r="I48" s="28">
        <v>6.4</v>
      </c>
      <c r="J48" s="28">
        <v>0</v>
      </c>
      <c r="K48" s="28">
        <v>0</v>
      </c>
      <c r="L48" s="28">
        <v>2.5299999999999998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0.26</v>
      </c>
      <c r="S48" s="28">
        <v>0.06</v>
      </c>
      <c r="T48" s="28">
        <v>2.5</v>
      </c>
      <c r="U48" s="28">
        <v>0</v>
      </c>
      <c r="V48" s="28">
        <v>0.38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0.02</v>
      </c>
      <c r="AC48" s="28">
        <v>0.02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0.75</v>
      </c>
      <c r="AW48" s="28">
        <v>2.08</v>
      </c>
      <c r="AX48" s="28">
        <v>0</v>
      </c>
      <c r="AY48" s="28">
        <v>0</v>
      </c>
      <c r="AZ48" s="28">
        <v>9.77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1.71</v>
      </c>
      <c r="BG48" s="28">
        <v>6.33</v>
      </c>
      <c r="BH48" s="28">
        <v>0</v>
      </c>
      <c r="BI48" s="28">
        <v>0</v>
      </c>
      <c r="BJ48" s="28">
        <v>3.33</v>
      </c>
      <c r="BK48" s="29">
        <f t="shared" si="2"/>
        <v>36.479999999999997</v>
      </c>
    </row>
    <row r="49" spans="1:63" s="1" customFormat="1" x14ac:dyDescent="0.2">
      <c r="A49" s="26"/>
      <c r="B49" s="27" t="s">
        <v>52</v>
      </c>
      <c r="C49" s="28">
        <v>0</v>
      </c>
      <c r="D49" s="28">
        <v>6.24</v>
      </c>
      <c r="E49" s="28">
        <v>0</v>
      </c>
      <c r="F49" s="28">
        <v>0</v>
      </c>
      <c r="G49" s="28">
        <v>0</v>
      </c>
      <c r="H49" s="28">
        <v>0.25</v>
      </c>
      <c r="I49" s="28">
        <v>6.24</v>
      </c>
      <c r="J49" s="28">
        <v>0</v>
      </c>
      <c r="K49" s="28">
        <v>0</v>
      </c>
      <c r="L49" s="28">
        <v>2.5099999999999998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0.4</v>
      </c>
      <c r="S49" s="28">
        <v>0</v>
      </c>
      <c r="T49" s="28">
        <v>1.25</v>
      </c>
      <c r="U49" s="28">
        <v>0</v>
      </c>
      <c r="V49" s="28">
        <v>0.68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0.04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0.02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2.63</v>
      </c>
      <c r="AW49" s="28">
        <v>0.27</v>
      </c>
      <c r="AX49" s="28">
        <v>0</v>
      </c>
      <c r="AY49" s="28">
        <v>0</v>
      </c>
      <c r="AZ49" s="28">
        <v>2.67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1.63</v>
      </c>
      <c r="BG49" s="28">
        <v>1.85</v>
      </c>
      <c r="BH49" s="28">
        <v>0</v>
      </c>
      <c r="BI49" s="28">
        <v>0</v>
      </c>
      <c r="BJ49" s="28">
        <v>3.19</v>
      </c>
      <c r="BK49" s="29">
        <f t="shared" si="2"/>
        <v>29.869999999999997</v>
      </c>
    </row>
    <row r="50" spans="1:63" s="1" customFormat="1" x14ac:dyDescent="0.2">
      <c r="A50" s="26"/>
      <c r="B50" s="27" t="s">
        <v>53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0.4</v>
      </c>
      <c r="I50" s="28">
        <v>6.81</v>
      </c>
      <c r="J50" s="28">
        <v>0</v>
      </c>
      <c r="K50" s="28">
        <v>0</v>
      </c>
      <c r="L50" s="28">
        <v>2.95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0.17</v>
      </c>
      <c r="S50" s="28">
        <v>2.74</v>
      </c>
      <c r="T50" s="28">
        <v>0</v>
      </c>
      <c r="U50" s="28">
        <v>0</v>
      </c>
      <c r="V50" s="28">
        <v>0.47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0.77</v>
      </c>
      <c r="AW50" s="28">
        <v>3.72</v>
      </c>
      <c r="AX50" s="28">
        <v>0</v>
      </c>
      <c r="AY50" s="28">
        <v>0</v>
      </c>
      <c r="AZ50" s="28">
        <v>5.52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1.65</v>
      </c>
      <c r="BG50" s="28">
        <v>1.1399999999999999</v>
      </c>
      <c r="BH50" s="28">
        <v>0</v>
      </c>
      <c r="BI50" s="28">
        <v>0</v>
      </c>
      <c r="BJ50" s="28">
        <v>2.21</v>
      </c>
      <c r="BK50" s="29">
        <f t="shared" si="2"/>
        <v>28.55</v>
      </c>
    </row>
    <row r="51" spans="1:63" s="1" customFormat="1" ht="12.75" thickBot="1" x14ac:dyDescent="0.25">
      <c r="A51" s="26"/>
      <c r="B51" s="27" t="s">
        <v>54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0.35</v>
      </c>
      <c r="I51" s="28">
        <v>0.57999999999999996</v>
      </c>
      <c r="J51" s="28">
        <v>0</v>
      </c>
      <c r="K51" s="28">
        <v>0</v>
      </c>
      <c r="L51" s="28">
        <v>144.03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0.1</v>
      </c>
      <c r="S51" s="28">
        <v>0</v>
      </c>
      <c r="T51" s="28">
        <v>0</v>
      </c>
      <c r="U51" s="28">
        <v>0</v>
      </c>
      <c r="V51" s="28">
        <v>0.06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0.01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0.13</v>
      </c>
      <c r="AW51" s="28">
        <v>0</v>
      </c>
      <c r="AX51" s="28">
        <v>0</v>
      </c>
      <c r="AY51" s="28">
        <v>0</v>
      </c>
      <c r="AZ51" s="28">
        <v>0.12000000000000001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0.03</v>
      </c>
      <c r="BG51" s="28">
        <v>0.02</v>
      </c>
      <c r="BH51" s="28">
        <v>0</v>
      </c>
      <c r="BI51" s="28">
        <v>0</v>
      </c>
      <c r="BJ51" s="28">
        <v>0.09</v>
      </c>
      <c r="BK51" s="29">
        <f t="shared" si="2"/>
        <v>145.52000000000001</v>
      </c>
    </row>
    <row r="52" spans="1:63" s="1" customFormat="1" ht="12.75" thickBot="1" x14ac:dyDescent="0.25">
      <c r="A52" s="32"/>
      <c r="B52" s="33" t="s">
        <v>55</v>
      </c>
      <c r="C52" s="34">
        <f t="shared" ref="C52:BK52" si="3">SUM(C21:C51)</f>
        <v>0</v>
      </c>
      <c r="D52" s="34">
        <f t="shared" si="3"/>
        <v>11.67</v>
      </c>
      <c r="E52" s="34">
        <f t="shared" si="3"/>
        <v>0</v>
      </c>
      <c r="F52" s="34">
        <f t="shared" si="3"/>
        <v>0</v>
      </c>
      <c r="G52" s="34">
        <f t="shared" si="3"/>
        <v>0</v>
      </c>
      <c r="H52" s="34">
        <f t="shared" si="3"/>
        <v>7.8899999999999979</v>
      </c>
      <c r="I52" s="34">
        <f t="shared" si="3"/>
        <v>159.71000000000006</v>
      </c>
      <c r="J52" s="34">
        <f t="shared" si="3"/>
        <v>2.4299999999999997</v>
      </c>
      <c r="K52" s="34">
        <f t="shared" si="3"/>
        <v>0</v>
      </c>
      <c r="L52" s="34">
        <f t="shared" si="3"/>
        <v>470.59999999999991</v>
      </c>
      <c r="M52" s="34">
        <f t="shared" si="3"/>
        <v>0</v>
      </c>
      <c r="N52" s="34">
        <f t="shared" si="3"/>
        <v>0</v>
      </c>
      <c r="O52" s="34">
        <f t="shared" si="3"/>
        <v>0</v>
      </c>
      <c r="P52" s="34">
        <f t="shared" si="3"/>
        <v>0</v>
      </c>
      <c r="Q52" s="34">
        <f t="shared" si="3"/>
        <v>0</v>
      </c>
      <c r="R52" s="34">
        <f t="shared" si="3"/>
        <v>4.6899999999999995</v>
      </c>
      <c r="S52" s="34">
        <f t="shared" si="3"/>
        <v>23.89</v>
      </c>
      <c r="T52" s="34">
        <f t="shared" si="3"/>
        <v>8.77</v>
      </c>
      <c r="U52" s="34">
        <f t="shared" si="3"/>
        <v>0</v>
      </c>
      <c r="V52" s="34">
        <f t="shared" si="3"/>
        <v>26.279999999999998</v>
      </c>
      <c r="W52" s="34">
        <f t="shared" si="3"/>
        <v>0</v>
      </c>
      <c r="X52" s="34">
        <f t="shared" si="3"/>
        <v>0</v>
      </c>
      <c r="Y52" s="34">
        <f t="shared" si="3"/>
        <v>0</v>
      </c>
      <c r="Z52" s="34">
        <f t="shared" si="3"/>
        <v>0</v>
      </c>
      <c r="AA52" s="34">
        <f t="shared" si="3"/>
        <v>0</v>
      </c>
      <c r="AB52" s="34">
        <f t="shared" si="3"/>
        <v>0.57000000000000006</v>
      </c>
      <c r="AC52" s="34">
        <f t="shared" si="3"/>
        <v>0.78</v>
      </c>
      <c r="AD52" s="34">
        <f t="shared" si="3"/>
        <v>0</v>
      </c>
      <c r="AE52" s="34">
        <f t="shared" si="3"/>
        <v>0</v>
      </c>
      <c r="AF52" s="34">
        <f t="shared" si="3"/>
        <v>3.6599999999999993</v>
      </c>
      <c r="AG52" s="34">
        <f t="shared" si="3"/>
        <v>0</v>
      </c>
      <c r="AH52" s="34">
        <f t="shared" si="3"/>
        <v>0</v>
      </c>
      <c r="AI52" s="34">
        <f t="shared" si="3"/>
        <v>0</v>
      </c>
      <c r="AJ52" s="34">
        <f t="shared" si="3"/>
        <v>0</v>
      </c>
      <c r="AK52" s="34">
        <f t="shared" si="3"/>
        <v>0</v>
      </c>
      <c r="AL52" s="34">
        <f t="shared" si="3"/>
        <v>0.12000000000000001</v>
      </c>
      <c r="AM52" s="34">
        <f t="shared" si="3"/>
        <v>0</v>
      </c>
      <c r="AN52" s="34">
        <f t="shared" si="3"/>
        <v>0</v>
      </c>
      <c r="AO52" s="34">
        <f t="shared" si="3"/>
        <v>0</v>
      </c>
      <c r="AP52" s="34">
        <f t="shared" si="3"/>
        <v>0.2</v>
      </c>
      <c r="AQ52" s="34">
        <f t="shared" si="3"/>
        <v>0</v>
      </c>
      <c r="AR52" s="34">
        <f t="shared" si="3"/>
        <v>0</v>
      </c>
      <c r="AS52" s="34">
        <f t="shared" si="3"/>
        <v>0</v>
      </c>
      <c r="AT52" s="34">
        <f t="shared" si="3"/>
        <v>0</v>
      </c>
      <c r="AU52" s="34">
        <f t="shared" si="3"/>
        <v>0</v>
      </c>
      <c r="AV52" s="34">
        <f t="shared" si="3"/>
        <v>29.33</v>
      </c>
      <c r="AW52" s="34">
        <f t="shared" si="3"/>
        <v>57.909999999999989</v>
      </c>
      <c r="AX52" s="34">
        <f t="shared" si="3"/>
        <v>0.09</v>
      </c>
      <c r="AY52" s="34">
        <f t="shared" si="3"/>
        <v>0</v>
      </c>
      <c r="AZ52" s="34">
        <f t="shared" si="3"/>
        <v>201.01000000000002</v>
      </c>
      <c r="BA52" s="34">
        <f t="shared" si="3"/>
        <v>0</v>
      </c>
      <c r="BB52" s="34">
        <f t="shared" si="3"/>
        <v>0</v>
      </c>
      <c r="BC52" s="34">
        <f t="shared" si="3"/>
        <v>0</v>
      </c>
      <c r="BD52" s="34">
        <f t="shared" si="3"/>
        <v>0</v>
      </c>
      <c r="BE52" s="34">
        <f t="shared" si="3"/>
        <v>0</v>
      </c>
      <c r="BF52" s="34">
        <f t="shared" si="3"/>
        <v>49.140000000000008</v>
      </c>
      <c r="BG52" s="34">
        <f t="shared" si="3"/>
        <v>21.51</v>
      </c>
      <c r="BH52" s="34">
        <f t="shared" si="3"/>
        <v>1.01</v>
      </c>
      <c r="BI52" s="34">
        <f t="shared" si="3"/>
        <v>0</v>
      </c>
      <c r="BJ52" s="34">
        <f t="shared" si="3"/>
        <v>89.87</v>
      </c>
      <c r="BK52" s="39">
        <f t="shared" si="3"/>
        <v>1171.1300000000001</v>
      </c>
    </row>
    <row r="53" spans="1:63" s="1" customFormat="1" ht="12.75" thickBot="1" x14ac:dyDescent="0.25">
      <c r="A53" s="40" t="s">
        <v>56</v>
      </c>
      <c r="B53" s="41" t="s">
        <v>57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9">
        <f>SUM(C53:BJ53)</f>
        <v>0</v>
      </c>
    </row>
    <row r="54" spans="1:63" s="1" customFormat="1" ht="12.75" thickBot="1" x14ac:dyDescent="0.25">
      <c r="A54" s="42"/>
      <c r="B54" s="33" t="s">
        <v>58</v>
      </c>
      <c r="C54" s="34">
        <f>SUM(C53)</f>
        <v>0</v>
      </c>
      <c r="D54" s="34">
        <f t="shared" ref="D54:BJ54" si="4">SUM(D53)</f>
        <v>0</v>
      </c>
      <c r="E54" s="34">
        <f t="shared" si="4"/>
        <v>0</v>
      </c>
      <c r="F54" s="34">
        <f t="shared" si="4"/>
        <v>0</v>
      </c>
      <c r="G54" s="34">
        <f t="shared" si="4"/>
        <v>0</v>
      </c>
      <c r="H54" s="34">
        <f t="shared" si="4"/>
        <v>0</v>
      </c>
      <c r="I54" s="34">
        <f t="shared" si="4"/>
        <v>0</v>
      </c>
      <c r="J54" s="34">
        <f t="shared" si="4"/>
        <v>0</v>
      </c>
      <c r="K54" s="34">
        <f t="shared" si="4"/>
        <v>0</v>
      </c>
      <c r="L54" s="34">
        <f t="shared" si="4"/>
        <v>0</v>
      </c>
      <c r="M54" s="34">
        <f t="shared" si="4"/>
        <v>0</v>
      </c>
      <c r="N54" s="34">
        <f t="shared" si="4"/>
        <v>0</v>
      </c>
      <c r="O54" s="34">
        <f t="shared" si="4"/>
        <v>0</v>
      </c>
      <c r="P54" s="34">
        <f t="shared" si="4"/>
        <v>0</v>
      </c>
      <c r="Q54" s="34">
        <f t="shared" si="4"/>
        <v>0</v>
      </c>
      <c r="R54" s="34">
        <f t="shared" si="4"/>
        <v>0</v>
      </c>
      <c r="S54" s="34">
        <f t="shared" si="4"/>
        <v>0</v>
      </c>
      <c r="T54" s="34">
        <f t="shared" si="4"/>
        <v>0</v>
      </c>
      <c r="U54" s="34">
        <f t="shared" si="4"/>
        <v>0</v>
      </c>
      <c r="V54" s="34">
        <f t="shared" si="4"/>
        <v>0</v>
      </c>
      <c r="W54" s="34">
        <f t="shared" si="4"/>
        <v>0</v>
      </c>
      <c r="X54" s="34">
        <f t="shared" si="4"/>
        <v>0</v>
      </c>
      <c r="Y54" s="34">
        <f t="shared" si="4"/>
        <v>0</v>
      </c>
      <c r="Z54" s="34">
        <f t="shared" si="4"/>
        <v>0</v>
      </c>
      <c r="AA54" s="34">
        <f t="shared" si="4"/>
        <v>0</v>
      </c>
      <c r="AB54" s="34">
        <f t="shared" si="4"/>
        <v>0</v>
      </c>
      <c r="AC54" s="34">
        <f t="shared" si="4"/>
        <v>0</v>
      </c>
      <c r="AD54" s="34">
        <f t="shared" si="4"/>
        <v>0</v>
      </c>
      <c r="AE54" s="34">
        <f t="shared" si="4"/>
        <v>0</v>
      </c>
      <c r="AF54" s="34">
        <f t="shared" si="4"/>
        <v>0</v>
      </c>
      <c r="AG54" s="34">
        <f t="shared" si="4"/>
        <v>0</v>
      </c>
      <c r="AH54" s="34">
        <f t="shared" si="4"/>
        <v>0</v>
      </c>
      <c r="AI54" s="34">
        <f t="shared" si="4"/>
        <v>0</v>
      </c>
      <c r="AJ54" s="34">
        <f t="shared" si="4"/>
        <v>0</v>
      </c>
      <c r="AK54" s="34">
        <f t="shared" si="4"/>
        <v>0</v>
      </c>
      <c r="AL54" s="34">
        <f t="shared" si="4"/>
        <v>0</v>
      </c>
      <c r="AM54" s="34">
        <f t="shared" si="4"/>
        <v>0</v>
      </c>
      <c r="AN54" s="34">
        <f t="shared" si="4"/>
        <v>0</v>
      </c>
      <c r="AO54" s="34">
        <f t="shared" si="4"/>
        <v>0</v>
      </c>
      <c r="AP54" s="34">
        <f t="shared" si="4"/>
        <v>0</v>
      </c>
      <c r="AQ54" s="34">
        <f t="shared" si="4"/>
        <v>0</v>
      </c>
      <c r="AR54" s="34">
        <f t="shared" si="4"/>
        <v>0</v>
      </c>
      <c r="AS54" s="34">
        <f t="shared" si="4"/>
        <v>0</v>
      </c>
      <c r="AT54" s="34">
        <f t="shared" si="4"/>
        <v>0</v>
      </c>
      <c r="AU54" s="34">
        <f t="shared" si="4"/>
        <v>0</v>
      </c>
      <c r="AV54" s="34">
        <f t="shared" si="4"/>
        <v>0</v>
      </c>
      <c r="AW54" s="34">
        <f t="shared" si="4"/>
        <v>0</v>
      </c>
      <c r="AX54" s="34">
        <f t="shared" si="4"/>
        <v>0</v>
      </c>
      <c r="AY54" s="34">
        <f t="shared" si="4"/>
        <v>0</v>
      </c>
      <c r="AZ54" s="34">
        <f t="shared" si="4"/>
        <v>0</v>
      </c>
      <c r="BA54" s="34">
        <f t="shared" si="4"/>
        <v>0</v>
      </c>
      <c r="BB54" s="34">
        <f t="shared" si="4"/>
        <v>0</v>
      </c>
      <c r="BC54" s="34">
        <f t="shared" si="4"/>
        <v>0</v>
      </c>
      <c r="BD54" s="34">
        <f t="shared" si="4"/>
        <v>0</v>
      </c>
      <c r="BE54" s="34">
        <f t="shared" si="4"/>
        <v>0</v>
      </c>
      <c r="BF54" s="34">
        <f t="shared" si="4"/>
        <v>0</v>
      </c>
      <c r="BG54" s="34">
        <f t="shared" si="4"/>
        <v>0</v>
      </c>
      <c r="BH54" s="34">
        <f t="shared" si="4"/>
        <v>0</v>
      </c>
      <c r="BI54" s="34">
        <f t="shared" si="4"/>
        <v>0</v>
      </c>
      <c r="BJ54" s="34">
        <f t="shared" si="4"/>
        <v>0</v>
      </c>
      <c r="BK54" s="34">
        <v>0</v>
      </c>
    </row>
    <row r="55" spans="1:63" s="1" customFormat="1" ht="12.75" thickBot="1" x14ac:dyDescent="0.25">
      <c r="A55" s="40" t="s">
        <v>59</v>
      </c>
      <c r="B55" s="41" t="s">
        <v>60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9">
        <f>SUM(C55:BJ55)</f>
        <v>0</v>
      </c>
    </row>
    <row r="56" spans="1:63" s="1" customFormat="1" ht="12.75" thickBot="1" x14ac:dyDescent="0.25">
      <c r="A56" s="42"/>
      <c r="B56" s="33" t="s">
        <v>61</v>
      </c>
      <c r="C56" s="34">
        <f t="shared" ref="C56:BJ56" si="5">SUM(C55)</f>
        <v>0</v>
      </c>
      <c r="D56" s="34">
        <f t="shared" si="5"/>
        <v>0</v>
      </c>
      <c r="E56" s="34">
        <f t="shared" si="5"/>
        <v>0</v>
      </c>
      <c r="F56" s="34">
        <f t="shared" si="5"/>
        <v>0</v>
      </c>
      <c r="G56" s="34">
        <f t="shared" si="5"/>
        <v>0</v>
      </c>
      <c r="H56" s="34">
        <f t="shared" si="5"/>
        <v>0</v>
      </c>
      <c r="I56" s="34">
        <f t="shared" si="5"/>
        <v>0</v>
      </c>
      <c r="J56" s="34">
        <f t="shared" si="5"/>
        <v>0</v>
      </c>
      <c r="K56" s="34">
        <f t="shared" si="5"/>
        <v>0</v>
      </c>
      <c r="L56" s="34">
        <f t="shared" si="5"/>
        <v>0</v>
      </c>
      <c r="M56" s="34">
        <f t="shared" si="5"/>
        <v>0</v>
      </c>
      <c r="N56" s="34">
        <f t="shared" si="5"/>
        <v>0</v>
      </c>
      <c r="O56" s="34">
        <f t="shared" si="5"/>
        <v>0</v>
      </c>
      <c r="P56" s="34">
        <f t="shared" si="5"/>
        <v>0</v>
      </c>
      <c r="Q56" s="34">
        <f t="shared" si="5"/>
        <v>0</v>
      </c>
      <c r="R56" s="34">
        <f t="shared" si="5"/>
        <v>0</v>
      </c>
      <c r="S56" s="34">
        <f t="shared" si="5"/>
        <v>0</v>
      </c>
      <c r="T56" s="34">
        <f t="shared" si="5"/>
        <v>0</v>
      </c>
      <c r="U56" s="34">
        <f t="shared" si="5"/>
        <v>0</v>
      </c>
      <c r="V56" s="34">
        <f t="shared" si="5"/>
        <v>0</v>
      </c>
      <c r="W56" s="34">
        <f t="shared" si="5"/>
        <v>0</v>
      </c>
      <c r="X56" s="34">
        <f t="shared" si="5"/>
        <v>0</v>
      </c>
      <c r="Y56" s="34">
        <f t="shared" si="5"/>
        <v>0</v>
      </c>
      <c r="Z56" s="34">
        <f t="shared" si="5"/>
        <v>0</v>
      </c>
      <c r="AA56" s="34">
        <f t="shared" si="5"/>
        <v>0</v>
      </c>
      <c r="AB56" s="34">
        <f t="shared" si="5"/>
        <v>0</v>
      </c>
      <c r="AC56" s="34">
        <f t="shared" si="5"/>
        <v>0</v>
      </c>
      <c r="AD56" s="34">
        <f t="shared" si="5"/>
        <v>0</v>
      </c>
      <c r="AE56" s="34">
        <f t="shared" si="5"/>
        <v>0</v>
      </c>
      <c r="AF56" s="34">
        <f t="shared" si="5"/>
        <v>0</v>
      </c>
      <c r="AG56" s="34">
        <f t="shared" si="5"/>
        <v>0</v>
      </c>
      <c r="AH56" s="34">
        <f t="shared" si="5"/>
        <v>0</v>
      </c>
      <c r="AI56" s="34">
        <f t="shared" si="5"/>
        <v>0</v>
      </c>
      <c r="AJ56" s="34">
        <f t="shared" si="5"/>
        <v>0</v>
      </c>
      <c r="AK56" s="34">
        <f t="shared" si="5"/>
        <v>0</v>
      </c>
      <c r="AL56" s="34">
        <f t="shared" si="5"/>
        <v>0</v>
      </c>
      <c r="AM56" s="34">
        <f t="shared" si="5"/>
        <v>0</v>
      </c>
      <c r="AN56" s="34">
        <f t="shared" si="5"/>
        <v>0</v>
      </c>
      <c r="AO56" s="34">
        <f t="shared" si="5"/>
        <v>0</v>
      </c>
      <c r="AP56" s="34">
        <f t="shared" si="5"/>
        <v>0</v>
      </c>
      <c r="AQ56" s="34">
        <f t="shared" si="5"/>
        <v>0</v>
      </c>
      <c r="AR56" s="34">
        <f t="shared" si="5"/>
        <v>0</v>
      </c>
      <c r="AS56" s="34">
        <f t="shared" si="5"/>
        <v>0</v>
      </c>
      <c r="AT56" s="34">
        <f t="shared" si="5"/>
        <v>0</v>
      </c>
      <c r="AU56" s="34">
        <f t="shared" si="5"/>
        <v>0</v>
      </c>
      <c r="AV56" s="34">
        <f t="shared" si="5"/>
        <v>0</v>
      </c>
      <c r="AW56" s="34">
        <f t="shared" si="5"/>
        <v>0</v>
      </c>
      <c r="AX56" s="34">
        <f t="shared" si="5"/>
        <v>0</v>
      </c>
      <c r="AY56" s="34">
        <f t="shared" si="5"/>
        <v>0</v>
      </c>
      <c r="AZ56" s="34">
        <f t="shared" si="5"/>
        <v>0</v>
      </c>
      <c r="BA56" s="34">
        <f t="shared" si="5"/>
        <v>0</v>
      </c>
      <c r="BB56" s="34">
        <f t="shared" si="5"/>
        <v>0</v>
      </c>
      <c r="BC56" s="34">
        <f t="shared" si="5"/>
        <v>0</v>
      </c>
      <c r="BD56" s="34">
        <f t="shared" si="5"/>
        <v>0</v>
      </c>
      <c r="BE56" s="34">
        <f t="shared" si="5"/>
        <v>0</v>
      </c>
      <c r="BF56" s="34">
        <f t="shared" si="5"/>
        <v>0</v>
      </c>
      <c r="BG56" s="34">
        <f t="shared" si="5"/>
        <v>0</v>
      </c>
      <c r="BH56" s="34">
        <f t="shared" si="5"/>
        <v>0</v>
      </c>
      <c r="BI56" s="34">
        <f t="shared" si="5"/>
        <v>0</v>
      </c>
      <c r="BJ56" s="34">
        <f t="shared" si="5"/>
        <v>0</v>
      </c>
      <c r="BK56" s="34">
        <v>0</v>
      </c>
    </row>
    <row r="57" spans="1:63" s="1" customFormat="1" x14ac:dyDescent="0.2">
      <c r="A57" s="35" t="s">
        <v>62</v>
      </c>
      <c r="B57" s="36" t="s">
        <v>63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29"/>
    </row>
    <row r="58" spans="1:63" s="1" customFormat="1" x14ac:dyDescent="0.2">
      <c r="A58" s="43"/>
      <c r="B58" s="44" t="s">
        <v>64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59.15</v>
      </c>
      <c r="I58" s="45">
        <v>5.66</v>
      </c>
      <c r="J58" s="45">
        <v>0</v>
      </c>
      <c r="K58" s="45">
        <v>0</v>
      </c>
      <c r="L58" s="45">
        <v>0.35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49.73</v>
      </c>
      <c r="S58" s="45">
        <v>0</v>
      </c>
      <c r="T58" s="45">
        <v>0</v>
      </c>
      <c r="U58" s="45">
        <v>0</v>
      </c>
      <c r="V58" s="45">
        <v>0.2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9.43</v>
      </c>
      <c r="AC58" s="45">
        <v>0</v>
      </c>
      <c r="AD58" s="45">
        <v>0</v>
      </c>
      <c r="AE58" s="45">
        <v>0</v>
      </c>
      <c r="AF58" s="45">
        <v>0.04</v>
      </c>
      <c r="AG58" s="45">
        <v>0</v>
      </c>
      <c r="AH58" s="45">
        <v>0</v>
      </c>
      <c r="AI58" s="45">
        <v>0</v>
      </c>
      <c r="AJ58" s="45">
        <v>0</v>
      </c>
      <c r="AK58" s="45">
        <v>0</v>
      </c>
      <c r="AL58" s="45">
        <v>5.44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5">
        <v>0</v>
      </c>
      <c r="AU58" s="45">
        <v>0</v>
      </c>
      <c r="AV58" s="45">
        <v>2086.2600000000002</v>
      </c>
      <c r="AW58" s="45">
        <v>0.48</v>
      </c>
      <c r="AX58" s="45">
        <v>0</v>
      </c>
      <c r="AY58" s="45">
        <v>0</v>
      </c>
      <c r="AZ58" s="45">
        <v>11.95</v>
      </c>
      <c r="BA58" s="45">
        <v>0</v>
      </c>
      <c r="BB58" s="45">
        <v>0</v>
      </c>
      <c r="BC58" s="45">
        <v>0</v>
      </c>
      <c r="BD58" s="45">
        <v>0</v>
      </c>
      <c r="BE58" s="45">
        <v>0</v>
      </c>
      <c r="BF58" s="45">
        <v>2843.83</v>
      </c>
      <c r="BG58" s="45">
        <v>0.69</v>
      </c>
      <c r="BH58" s="45">
        <v>0</v>
      </c>
      <c r="BI58" s="45">
        <v>0</v>
      </c>
      <c r="BJ58" s="45">
        <v>10.53</v>
      </c>
      <c r="BK58" s="29">
        <f t="shared" ref="BK58:BK74" si="6">SUM(C58:BJ58)</f>
        <v>5083.74</v>
      </c>
    </row>
    <row r="59" spans="1:63" s="1" customFormat="1" x14ac:dyDescent="0.2">
      <c r="A59" s="46"/>
      <c r="B59" s="47" t="s">
        <v>65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27.44</v>
      </c>
      <c r="I59" s="48">
        <v>0</v>
      </c>
      <c r="J59" s="48">
        <v>0</v>
      </c>
      <c r="K59" s="48">
        <v>0</v>
      </c>
      <c r="L59" s="48">
        <v>9.41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145.33000000000001</v>
      </c>
      <c r="S59" s="48">
        <v>0</v>
      </c>
      <c r="T59" s="48">
        <v>0</v>
      </c>
      <c r="U59" s="48">
        <v>0</v>
      </c>
      <c r="V59" s="48">
        <v>10.32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6.77</v>
      </c>
      <c r="AC59" s="48">
        <v>0</v>
      </c>
      <c r="AD59" s="48">
        <v>0</v>
      </c>
      <c r="AE59" s="48">
        <v>0</v>
      </c>
      <c r="AF59" s="48">
        <v>1.18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4.22</v>
      </c>
      <c r="AM59" s="48">
        <v>0</v>
      </c>
      <c r="AN59" s="48">
        <v>0</v>
      </c>
      <c r="AO59" s="48">
        <v>0</v>
      </c>
      <c r="AP59" s="48">
        <v>0.38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1097.0999999999999</v>
      </c>
      <c r="AW59" s="48">
        <v>0.04</v>
      </c>
      <c r="AX59" s="48">
        <v>0</v>
      </c>
      <c r="AY59" s="48">
        <v>0</v>
      </c>
      <c r="AZ59" s="48">
        <v>79.72</v>
      </c>
      <c r="BA59" s="48">
        <v>0</v>
      </c>
      <c r="BB59" s="48">
        <v>0</v>
      </c>
      <c r="BC59" s="48">
        <v>0</v>
      </c>
      <c r="BD59" s="48">
        <v>0</v>
      </c>
      <c r="BE59" s="48">
        <v>0</v>
      </c>
      <c r="BF59" s="48">
        <v>2546.6</v>
      </c>
      <c r="BG59" s="48">
        <v>0.02</v>
      </c>
      <c r="BH59" s="48">
        <v>0.01</v>
      </c>
      <c r="BI59" s="48">
        <v>0</v>
      </c>
      <c r="BJ59" s="48">
        <v>100.06</v>
      </c>
      <c r="BK59" s="29">
        <f t="shared" si="6"/>
        <v>4028.6</v>
      </c>
    </row>
    <row r="60" spans="1:63" s="1" customFormat="1" x14ac:dyDescent="0.2">
      <c r="A60" s="46"/>
      <c r="B60" s="47" t="s">
        <v>66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61.37</v>
      </c>
      <c r="I60" s="48">
        <v>3.88</v>
      </c>
      <c r="J60" s="48">
        <v>0</v>
      </c>
      <c r="K60" s="48">
        <v>0</v>
      </c>
      <c r="L60" s="48">
        <v>16.64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38.659999999999997</v>
      </c>
      <c r="S60" s="48">
        <v>0.03</v>
      </c>
      <c r="T60" s="48">
        <v>0</v>
      </c>
      <c r="U60" s="48">
        <v>0</v>
      </c>
      <c r="V60" s="48">
        <v>7.75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55.64</v>
      </c>
      <c r="AC60" s="48">
        <v>0</v>
      </c>
      <c r="AD60" s="48">
        <v>0</v>
      </c>
      <c r="AE60" s="48">
        <v>0</v>
      </c>
      <c r="AF60" s="48">
        <v>2.86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617.29</v>
      </c>
      <c r="AM60" s="48">
        <v>0</v>
      </c>
      <c r="AN60" s="48">
        <v>0</v>
      </c>
      <c r="AO60" s="48">
        <v>0</v>
      </c>
      <c r="AP60" s="48">
        <v>0.57999999999999996</v>
      </c>
      <c r="AQ60" s="48">
        <v>0</v>
      </c>
      <c r="AR60" s="48">
        <v>0</v>
      </c>
      <c r="AS60" s="48">
        <v>0</v>
      </c>
      <c r="AT60" s="48">
        <v>0</v>
      </c>
      <c r="AU60" s="48">
        <v>0</v>
      </c>
      <c r="AV60" s="48">
        <v>973.74</v>
      </c>
      <c r="AW60" s="48">
        <v>0.89</v>
      </c>
      <c r="AX60" s="48">
        <v>0</v>
      </c>
      <c r="AY60" s="48">
        <v>0</v>
      </c>
      <c r="AZ60" s="48">
        <v>186</v>
      </c>
      <c r="BA60" s="48">
        <v>0</v>
      </c>
      <c r="BB60" s="48">
        <v>0</v>
      </c>
      <c r="BC60" s="48">
        <v>0</v>
      </c>
      <c r="BD60" s="48">
        <v>0</v>
      </c>
      <c r="BE60" s="48">
        <v>0</v>
      </c>
      <c r="BF60" s="48">
        <v>1374.44</v>
      </c>
      <c r="BG60" s="48">
        <v>1.32</v>
      </c>
      <c r="BH60" s="48">
        <v>0</v>
      </c>
      <c r="BI60" s="48">
        <v>0</v>
      </c>
      <c r="BJ60" s="48">
        <v>177.68</v>
      </c>
      <c r="BK60" s="29">
        <f t="shared" si="6"/>
        <v>3518.7700000000004</v>
      </c>
    </row>
    <row r="61" spans="1:63" s="1" customFormat="1" x14ac:dyDescent="0.2">
      <c r="A61" s="46"/>
      <c r="B61" s="47" t="s">
        <v>67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3.19</v>
      </c>
      <c r="I61" s="48">
        <v>25.05</v>
      </c>
      <c r="J61" s="48">
        <v>0</v>
      </c>
      <c r="K61" s="48">
        <v>0</v>
      </c>
      <c r="L61" s="48">
        <v>18.97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1.55</v>
      </c>
      <c r="S61" s="48">
        <v>0.03</v>
      </c>
      <c r="T61" s="48">
        <v>0</v>
      </c>
      <c r="U61" s="48">
        <v>0</v>
      </c>
      <c r="V61" s="48">
        <v>0.88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0.53</v>
      </c>
      <c r="AC61" s="48">
        <v>0.2</v>
      </c>
      <c r="AD61" s="48">
        <v>0</v>
      </c>
      <c r="AE61" s="48">
        <v>0</v>
      </c>
      <c r="AF61" s="48">
        <v>2.37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0.19</v>
      </c>
      <c r="AM61" s="48">
        <v>0.04</v>
      </c>
      <c r="AN61" s="48">
        <v>0</v>
      </c>
      <c r="AO61" s="48">
        <v>0</v>
      </c>
      <c r="AP61" s="48">
        <v>0.28000000000000003</v>
      </c>
      <c r="AQ61" s="48">
        <v>0</v>
      </c>
      <c r="AR61" s="48">
        <v>0</v>
      </c>
      <c r="AS61" s="48">
        <v>0</v>
      </c>
      <c r="AT61" s="48">
        <v>0</v>
      </c>
      <c r="AU61" s="48">
        <v>0</v>
      </c>
      <c r="AV61" s="48">
        <v>71.62</v>
      </c>
      <c r="AW61" s="48">
        <v>16.95</v>
      </c>
      <c r="AX61" s="48">
        <v>21.56</v>
      </c>
      <c r="AY61" s="48">
        <v>0</v>
      </c>
      <c r="AZ61" s="48">
        <v>48.43</v>
      </c>
      <c r="BA61" s="48">
        <v>0</v>
      </c>
      <c r="BB61" s="48">
        <v>0</v>
      </c>
      <c r="BC61" s="48">
        <v>0</v>
      </c>
      <c r="BD61" s="48">
        <v>0</v>
      </c>
      <c r="BE61" s="48">
        <v>0</v>
      </c>
      <c r="BF61" s="48">
        <v>64.28</v>
      </c>
      <c r="BG61" s="48">
        <v>11.29</v>
      </c>
      <c r="BH61" s="48">
        <v>0</v>
      </c>
      <c r="BI61" s="48">
        <v>0</v>
      </c>
      <c r="BJ61" s="48">
        <v>9.84</v>
      </c>
      <c r="BK61" s="29">
        <f t="shared" si="6"/>
        <v>297.25</v>
      </c>
    </row>
    <row r="62" spans="1:63" s="1" customFormat="1" x14ac:dyDescent="0.2">
      <c r="A62" s="46"/>
      <c r="B62" s="47" t="s">
        <v>68</v>
      </c>
      <c r="C62" s="48">
        <v>0</v>
      </c>
      <c r="D62" s="48">
        <v>0</v>
      </c>
      <c r="E62" s="48">
        <v>1.98</v>
      </c>
      <c r="F62" s="48">
        <v>0</v>
      </c>
      <c r="G62" s="48">
        <v>0</v>
      </c>
      <c r="H62" s="48">
        <v>12.3</v>
      </c>
      <c r="I62" s="48">
        <v>874.71</v>
      </c>
      <c r="J62" s="48">
        <v>7.49</v>
      </c>
      <c r="K62" s="48">
        <v>0</v>
      </c>
      <c r="L62" s="48">
        <v>261.83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5.58</v>
      </c>
      <c r="S62" s="48">
        <v>78.569999999999993</v>
      </c>
      <c r="T62" s="48">
        <v>5.99</v>
      </c>
      <c r="U62" s="48">
        <v>0</v>
      </c>
      <c r="V62" s="48">
        <v>21.34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0.82</v>
      </c>
      <c r="AC62" s="48">
        <v>7.88</v>
      </c>
      <c r="AD62" s="48">
        <v>0</v>
      </c>
      <c r="AE62" s="48">
        <v>0</v>
      </c>
      <c r="AF62" s="48">
        <v>14.38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0.27</v>
      </c>
      <c r="AM62" s="48">
        <v>2.68</v>
      </c>
      <c r="AN62" s="48">
        <v>0</v>
      </c>
      <c r="AO62" s="48">
        <v>0</v>
      </c>
      <c r="AP62" s="48">
        <v>1.43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42.41</v>
      </c>
      <c r="AW62" s="48">
        <v>270.73</v>
      </c>
      <c r="AX62" s="48">
        <v>2.48</v>
      </c>
      <c r="AY62" s="48">
        <v>0</v>
      </c>
      <c r="AZ62" s="48">
        <v>595.17000000000007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24.64</v>
      </c>
      <c r="BG62" s="48">
        <v>69.06</v>
      </c>
      <c r="BH62" s="48">
        <v>72.73</v>
      </c>
      <c r="BI62" s="48">
        <v>0</v>
      </c>
      <c r="BJ62" s="48">
        <v>76.3</v>
      </c>
      <c r="BK62" s="29">
        <f t="shared" si="6"/>
        <v>2450.77</v>
      </c>
    </row>
    <row r="63" spans="1:63" s="1" customFormat="1" x14ac:dyDescent="0.2">
      <c r="A63" s="46"/>
      <c r="B63" s="47" t="s">
        <v>69</v>
      </c>
      <c r="C63" s="48">
        <v>0</v>
      </c>
      <c r="D63" s="48">
        <v>64.430000000000007</v>
      </c>
      <c r="E63" s="48">
        <v>0</v>
      </c>
      <c r="F63" s="48">
        <v>0</v>
      </c>
      <c r="G63" s="48">
        <v>0</v>
      </c>
      <c r="H63" s="48">
        <v>10.47</v>
      </c>
      <c r="I63" s="48">
        <v>607.57000000000005</v>
      </c>
      <c r="J63" s="48">
        <v>157.83000000000001</v>
      </c>
      <c r="K63" s="48">
        <v>0</v>
      </c>
      <c r="L63" s="48">
        <v>138.78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5.81</v>
      </c>
      <c r="S63" s="48">
        <v>68.69</v>
      </c>
      <c r="T63" s="48">
        <v>122.96</v>
      </c>
      <c r="U63" s="48">
        <v>0</v>
      </c>
      <c r="V63" s="48">
        <v>60.57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0.45</v>
      </c>
      <c r="AC63" s="48">
        <v>7.08</v>
      </c>
      <c r="AD63" s="48">
        <v>0</v>
      </c>
      <c r="AE63" s="48">
        <v>0</v>
      </c>
      <c r="AF63" s="48">
        <v>1.47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0.25</v>
      </c>
      <c r="AM63" s="48">
        <v>0</v>
      </c>
      <c r="AN63" s="48">
        <v>0</v>
      </c>
      <c r="AO63" s="48">
        <v>0</v>
      </c>
      <c r="AP63" s="48">
        <v>0.28000000000000003</v>
      </c>
      <c r="AQ63" s="48">
        <v>0</v>
      </c>
      <c r="AR63" s="48">
        <v>0</v>
      </c>
      <c r="AS63" s="48">
        <v>0</v>
      </c>
      <c r="AT63" s="48">
        <v>0</v>
      </c>
      <c r="AU63" s="48">
        <v>0</v>
      </c>
      <c r="AV63" s="48">
        <v>23.33</v>
      </c>
      <c r="AW63" s="48">
        <v>1517.05</v>
      </c>
      <c r="AX63" s="48">
        <v>2.98</v>
      </c>
      <c r="AY63" s="48">
        <v>0</v>
      </c>
      <c r="AZ63" s="48">
        <v>284.18</v>
      </c>
      <c r="BA63" s="48">
        <v>0</v>
      </c>
      <c r="BB63" s="48">
        <v>0</v>
      </c>
      <c r="BC63" s="48">
        <v>0</v>
      </c>
      <c r="BD63" s="48">
        <v>0</v>
      </c>
      <c r="BE63" s="48">
        <v>0</v>
      </c>
      <c r="BF63" s="48">
        <v>17.62</v>
      </c>
      <c r="BG63" s="48">
        <v>69.930000000000007</v>
      </c>
      <c r="BH63" s="48">
        <v>3.25</v>
      </c>
      <c r="BI63" s="48">
        <v>0</v>
      </c>
      <c r="BJ63" s="48">
        <v>49.16</v>
      </c>
      <c r="BK63" s="29">
        <f t="shared" si="6"/>
        <v>3214.139999999999</v>
      </c>
    </row>
    <row r="64" spans="1:63" s="1" customFormat="1" x14ac:dyDescent="0.2">
      <c r="A64" s="46"/>
      <c r="B64" s="47" t="s">
        <v>70</v>
      </c>
      <c r="C64" s="48">
        <v>0</v>
      </c>
      <c r="D64" s="48">
        <v>0</v>
      </c>
      <c r="E64" s="48">
        <v>141.28</v>
      </c>
      <c r="F64" s="48">
        <v>0</v>
      </c>
      <c r="G64" s="48">
        <v>0</v>
      </c>
      <c r="H64" s="48">
        <v>21.1</v>
      </c>
      <c r="I64" s="48">
        <v>310.45</v>
      </c>
      <c r="J64" s="48">
        <v>146.07</v>
      </c>
      <c r="K64" s="48">
        <v>0</v>
      </c>
      <c r="L64" s="48">
        <v>79.61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18.690000000000001</v>
      </c>
      <c r="S64" s="48">
        <v>132.82</v>
      </c>
      <c r="T64" s="48">
        <v>46.56</v>
      </c>
      <c r="U64" s="48">
        <v>0</v>
      </c>
      <c r="V64" s="48">
        <v>40.14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0.86</v>
      </c>
      <c r="AC64" s="48">
        <v>0</v>
      </c>
      <c r="AD64" s="48">
        <v>0</v>
      </c>
      <c r="AE64" s="48">
        <v>0</v>
      </c>
      <c r="AF64" s="48">
        <v>0.85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0.3</v>
      </c>
      <c r="AM64" s="48">
        <v>0.09</v>
      </c>
      <c r="AN64" s="48">
        <v>0</v>
      </c>
      <c r="AO64" s="48">
        <v>0</v>
      </c>
      <c r="AP64" s="48">
        <v>1.18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114.48</v>
      </c>
      <c r="AW64" s="48">
        <v>274.86</v>
      </c>
      <c r="AX64" s="48">
        <v>5.6</v>
      </c>
      <c r="AY64" s="48">
        <v>0</v>
      </c>
      <c r="AZ64" s="48">
        <v>353.90000000000003</v>
      </c>
      <c r="BA64" s="48">
        <v>0</v>
      </c>
      <c r="BB64" s="48">
        <v>0</v>
      </c>
      <c r="BC64" s="48">
        <v>0</v>
      </c>
      <c r="BD64" s="48">
        <v>0</v>
      </c>
      <c r="BE64" s="48">
        <v>0</v>
      </c>
      <c r="BF64" s="48">
        <v>229.34</v>
      </c>
      <c r="BG64" s="48">
        <v>82.94</v>
      </c>
      <c r="BH64" s="48">
        <v>42.96</v>
      </c>
      <c r="BI64" s="48">
        <v>0</v>
      </c>
      <c r="BJ64" s="48">
        <v>306.7</v>
      </c>
      <c r="BK64" s="29">
        <f t="shared" si="6"/>
        <v>2350.7799999999997</v>
      </c>
    </row>
    <row r="65" spans="1:63" s="1" customFormat="1" x14ac:dyDescent="0.2">
      <c r="A65" s="46"/>
      <c r="B65" s="47" t="s">
        <v>71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11.53</v>
      </c>
      <c r="I65" s="48">
        <v>51.77</v>
      </c>
      <c r="J65" s="48">
        <v>0</v>
      </c>
      <c r="K65" s="48">
        <v>0</v>
      </c>
      <c r="L65" s="48">
        <v>19.010000000000002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6.44</v>
      </c>
      <c r="S65" s="48">
        <v>8.14</v>
      </c>
      <c r="T65" s="48">
        <v>0</v>
      </c>
      <c r="U65" s="48">
        <v>0</v>
      </c>
      <c r="V65" s="48">
        <v>12.76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2.14</v>
      </c>
      <c r="AC65" s="48">
        <v>2.74</v>
      </c>
      <c r="AD65" s="48">
        <v>0</v>
      </c>
      <c r="AE65" s="48">
        <v>0</v>
      </c>
      <c r="AF65" s="48">
        <v>6.45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1.89</v>
      </c>
      <c r="AM65" s="48">
        <v>0.27</v>
      </c>
      <c r="AN65" s="48">
        <v>0</v>
      </c>
      <c r="AO65" s="48">
        <v>0</v>
      </c>
      <c r="AP65" s="48">
        <v>3.24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158.62</v>
      </c>
      <c r="AW65" s="48">
        <v>368.87</v>
      </c>
      <c r="AX65" s="48">
        <v>0.05</v>
      </c>
      <c r="AY65" s="48">
        <v>0</v>
      </c>
      <c r="AZ65" s="48">
        <v>223.12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256.95</v>
      </c>
      <c r="BG65" s="48">
        <v>173.89</v>
      </c>
      <c r="BH65" s="48">
        <v>0.55000000000000004</v>
      </c>
      <c r="BI65" s="48">
        <v>0</v>
      </c>
      <c r="BJ65" s="48">
        <v>261.14999999999998</v>
      </c>
      <c r="BK65" s="29">
        <f t="shared" si="6"/>
        <v>1569.58</v>
      </c>
    </row>
    <row r="66" spans="1:63" s="1" customFormat="1" x14ac:dyDescent="0.2">
      <c r="A66" s="46"/>
      <c r="B66" s="47" t="s">
        <v>72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10.050000000000001</v>
      </c>
      <c r="I66" s="48">
        <v>18.57</v>
      </c>
      <c r="J66" s="48">
        <v>0</v>
      </c>
      <c r="K66" s="48">
        <v>0</v>
      </c>
      <c r="L66" s="48">
        <v>63.38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3.12</v>
      </c>
      <c r="S66" s="48">
        <v>13.59</v>
      </c>
      <c r="T66" s="48">
        <v>0</v>
      </c>
      <c r="U66" s="48">
        <v>0</v>
      </c>
      <c r="V66" s="48">
        <v>8.8000000000000007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0.31</v>
      </c>
      <c r="AC66" s="48">
        <v>0.02</v>
      </c>
      <c r="AD66" s="48">
        <v>0</v>
      </c>
      <c r="AE66" s="48">
        <v>0</v>
      </c>
      <c r="AF66" s="48">
        <v>2.23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0.16</v>
      </c>
      <c r="AM66" s="48">
        <v>0.01</v>
      </c>
      <c r="AN66" s="48">
        <v>0</v>
      </c>
      <c r="AO66" s="48">
        <v>0</v>
      </c>
      <c r="AP66" s="48">
        <v>0.22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22.06</v>
      </c>
      <c r="AW66" s="48">
        <v>52.44</v>
      </c>
      <c r="AX66" s="48">
        <v>34</v>
      </c>
      <c r="AY66" s="48">
        <v>0</v>
      </c>
      <c r="AZ66" s="48">
        <v>101.21</v>
      </c>
      <c r="BA66" s="48">
        <v>0</v>
      </c>
      <c r="BB66" s="48">
        <v>0</v>
      </c>
      <c r="BC66" s="48">
        <v>0</v>
      </c>
      <c r="BD66" s="48">
        <v>0</v>
      </c>
      <c r="BE66" s="48">
        <v>0</v>
      </c>
      <c r="BF66" s="48">
        <v>10.42</v>
      </c>
      <c r="BG66" s="48">
        <v>2.46</v>
      </c>
      <c r="BH66" s="48">
        <v>8.91</v>
      </c>
      <c r="BI66" s="48">
        <v>0</v>
      </c>
      <c r="BJ66" s="48">
        <v>13.42</v>
      </c>
      <c r="BK66" s="29">
        <f t="shared" si="6"/>
        <v>365.38000000000005</v>
      </c>
    </row>
    <row r="67" spans="1:63" s="1" customFormat="1" x14ac:dyDescent="0.2">
      <c r="A67" s="46"/>
      <c r="B67" s="47" t="s">
        <v>73</v>
      </c>
      <c r="C67" s="48">
        <v>0</v>
      </c>
      <c r="D67" s="48">
        <v>0.48</v>
      </c>
      <c r="E67" s="48">
        <v>0</v>
      </c>
      <c r="F67" s="48">
        <v>0</v>
      </c>
      <c r="G67" s="48">
        <v>0</v>
      </c>
      <c r="H67" s="48">
        <v>10.65</v>
      </c>
      <c r="I67" s="48">
        <v>32.619999999999997</v>
      </c>
      <c r="J67" s="48">
        <v>0.01</v>
      </c>
      <c r="K67" s="48">
        <v>0</v>
      </c>
      <c r="L67" s="48">
        <v>40.69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2.81</v>
      </c>
      <c r="S67" s="48">
        <v>0.48</v>
      </c>
      <c r="T67" s="48">
        <v>7.46</v>
      </c>
      <c r="U67" s="48">
        <v>0</v>
      </c>
      <c r="V67" s="48">
        <v>3.29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0.44</v>
      </c>
      <c r="AC67" s="48">
        <v>0</v>
      </c>
      <c r="AD67" s="48">
        <v>0</v>
      </c>
      <c r="AE67" s="48">
        <v>0</v>
      </c>
      <c r="AF67" s="48">
        <v>0.3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0.13</v>
      </c>
      <c r="AM67" s="48">
        <v>0.18</v>
      </c>
      <c r="AN67" s="48">
        <v>0</v>
      </c>
      <c r="AO67" s="48">
        <v>0</v>
      </c>
      <c r="AP67" s="48">
        <v>0.5</v>
      </c>
      <c r="AQ67" s="48">
        <v>0</v>
      </c>
      <c r="AR67" s="48">
        <v>0</v>
      </c>
      <c r="AS67" s="48">
        <v>0</v>
      </c>
      <c r="AT67" s="48">
        <v>0</v>
      </c>
      <c r="AU67" s="48">
        <v>0</v>
      </c>
      <c r="AV67" s="48">
        <v>30.47</v>
      </c>
      <c r="AW67" s="48">
        <v>78.849999999999994</v>
      </c>
      <c r="AX67" s="48">
        <v>8.33</v>
      </c>
      <c r="AY67" s="48">
        <v>0</v>
      </c>
      <c r="AZ67" s="48">
        <v>183.32</v>
      </c>
      <c r="BA67" s="48">
        <v>0</v>
      </c>
      <c r="BB67" s="48">
        <v>0</v>
      </c>
      <c r="BC67" s="48">
        <v>0</v>
      </c>
      <c r="BD67" s="48">
        <v>0</v>
      </c>
      <c r="BE67" s="48">
        <v>0</v>
      </c>
      <c r="BF67" s="48">
        <v>39.04</v>
      </c>
      <c r="BG67" s="48">
        <v>11.45</v>
      </c>
      <c r="BH67" s="48">
        <v>20.420000000000002</v>
      </c>
      <c r="BI67" s="48">
        <v>0</v>
      </c>
      <c r="BJ67" s="48">
        <v>40.49</v>
      </c>
      <c r="BK67" s="29">
        <f t="shared" si="6"/>
        <v>512.41</v>
      </c>
    </row>
    <row r="68" spans="1:63" s="1" customFormat="1" x14ac:dyDescent="0.2">
      <c r="A68" s="46"/>
      <c r="B68" s="47" t="s">
        <v>74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5.22</v>
      </c>
      <c r="I68" s="48">
        <v>83.96</v>
      </c>
      <c r="J68" s="48">
        <v>0.35</v>
      </c>
      <c r="K68" s="48">
        <v>0</v>
      </c>
      <c r="L68" s="48">
        <v>24.47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2.5299999999999998</v>
      </c>
      <c r="S68" s="48">
        <v>1.08</v>
      </c>
      <c r="T68" s="48">
        <v>0</v>
      </c>
      <c r="U68" s="48">
        <v>0</v>
      </c>
      <c r="V68" s="48">
        <v>7.11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0.02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0.01</v>
      </c>
      <c r="AM68" s="48">
        <v>0.23</v>
      </c>
      <c r="AN68" s="48">
        <v>0</v>
      </c>
      <c r="AO68" s="48">
        <v>0</v>
      </c>
      <c r="AP68" s="48">
        <v>0.52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11.24</v>
      </c>
      <c r="AW68" s="48">
        <v>35.42</v>
      </c>
      <c r="AX68" s="48">
        <v>0</v>
      </c>
      <c r="AY68" s="48">
        <v>0</v>
      </c>
      <c r="AZ68" s="48">
        <v>71.86</v>
      </c>
      <c r="BA68" s="48">
        <v>0</v>
      </c>
      <c r="BB68" s="48">
        <v>0</v>
      </c>
      <c r="BC68" s="48">
        <v>0</v>
      </c>
      <c r="BD68" s="48">
        <v>0</v>
      </c>
      <c r="BE68" s="48">
        <v>0</v>
      </c>
      <c r="BF68" s="48">
        <v>8.8800000000000008</v>
      </c>
      <c r="BG68" s="48">
        <v>4.1399999999999997</v>
      </c>
      <c r="BH68" s="48">
        <v>0.21</v>
      </c>
      <c r="BI68" s="48">
        <v>0</v>
      </c>
      <c r="BJ68" s="48">
        <v>23.96</v>
      </c>
      <c r="BK68" s="29">
        <f t="shared" si="6"/>
        <v>281.20999999999992</v>
      </c>
    </row>
    <row r="69" spans="1:63" s="1" customFormat="1" x14ac:dyDescent="0.2">
      <c r="A69" s="46"/>
      <c r="B69" s="47" t="s">
        <v>75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2.65</v>
      </c>
      <c r="I69" s="48">
        <v>13.11</v>
      </c>
      <c r="J69" s="48">
        <v>0</v>
      </c>
      <c r="K69" s="48">
        <v>0</v>
      </c>
      <c r="L69" s="48">
        <v>4.1900000000000004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0.34</v>
      </c>
      <c r="S69" s="48">
        <v>0</v>
      </c>
      <c r="T69" s="48">
        <v>0</v>
      </c>
      <c r="U69" s="48">
        <v>0</v>
      </c>
      <c r="V69" s="48">
        <v>0.33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0.31</v>
      </c>
      <c r="AC69" s="48">
        <v>2.2000000000000002</v>
      </c>
      <c r="AD69" s="48">
        <v>0</v>
      </c>
      <c r="AE69" s="48">
        <v>0</v>
      </c>
      <c r="AF69" s="48">
        <v>7.28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0.03</v>
      </c>
      <c r="AM69" s="48">
        <v>0</v>
      </c>
      <c r="AN69" s="48">
        <v>0</v>
      </c>
      <c r="AO69" s="48">
        <v>0</v>
      </c>
      <c r="AP69" s="48">
        <v>7.0000000000000007E-2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>
        <v>2.89</v>
      </c>
      <c r="AW69" s="48">
        <v>5.78</v>
      </c>
      <c r="AX69" s="48">
        <v>0</v>
      </c>
      <c r="AY69" s="48">
        <v>0</v>
      </c>
      <c r="AZ69" s="48">
        <v>12.08</v>
      </c>
      <c r="BA69" s="48">
        <v>0</v>
      </c>
      <c r="BB69" s="48">
        <v>0</v>
      </c>
      <c r="BC69" s="48">
        <v>0</v>
      </c>
      <c r="BD69" s="48">
        <v>0</v>
      </c>
      <c r="BE69" s="48">
        <v>0</v>
      </c>
      <c r="BF69" s="48">
        <v>4.07</v>
      </c>
      <c r="BG69" s="48">
        <v>0.26</v>
      </c>
      <c r="BH69" s="48">
        <v>0.06</v>
      </c>
      <c r="BI69" s="48">
        <v>0</v>
      </c>
      <c r="BJ69" s="48">
        <v>3.95</v>
      </c>
      <c r="BK69" s="29">
        <f t="shared" si="6"/>
        <v>59.6</v>
      </c>
    </row>
    <row r="70" spans="1:63" s="1" customFormat="1" x14ac:dyDescent="0.2">
      <c r="A70" s="46"/>
      <c r="B70" s="47" t="s">
        <v>76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0.37</v>
      </c>
      <c r="I70" s="48">
        <v>0</v>
      </c>
      <c r="J70" s="48">
        <v>0</v>
      </c>
      <c r="K70" s="48">
        <v>0</v>
      </c>
      <c r="L70" s="48">
        <v>0.45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0.14000000000000001</v>
      </c>
      <c r="S70" s="48">
        <v>0</v>
      </c>
      <c r="T70" s="48">
        <v>0</v>
      </c>
      <c r="U70" s="48">
        <v>0</v>
      </c>
      <c r="V70" s="48">
        <v>0.1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2.14</v>
      </c>
      <c r="AC70" s="48">
        <v>0.34</v>
      </c>
      <c r="AD70" s="48">
        <v>0</v>
      </c>
      <c r="AE70" s="48">
        <v>0</v>
      </c>
      <c r="AF70" s="48">
        <v>7.84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2.06</v>
      </c>
      <c r="AM70" s="48">
        <v>0.56000000000000005</v>
      </c>
      <c r="AN70" s="48">
        <v>0</v>
      </c>
      <c r="AO70" s="48">
        <v>0</v>
      </c>
      <c r="AP70" s="48">
        <v>3.75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>
        <v>1.27</v>
      </c>
      <c r="AW70" s="48">
        <v>1.62</v>
      </c>
      <c r="AX70" s="48">
        <v>0</v>
      </c>
      <c r="AY70" s="48">
        <v>0</v>
      </c>
      <c r="AZ70" s="48">
        <v>4.42</v>
      </c>
      <c r="BA70" s="48">
        <v>0</v>
      </c>
      <c r="BB70" s="48">
        <v>0</v>
      </c>
      <c r="BC70" s="48">
        <v>0</v>
      </c>
      <c r="BD70" s="48">
        <v>0</v>
      </c>
      <c r="BE70" s="48">
        <v>0</v>
      </c>
      <c r="BF70" s="48">
        <v>1.1299999999999999</v>
      </c>
      <c r="BG70" s="48">
        <v>0.19</v>
      </c>
      <c r="BH70" s="48">
        <v>0.74</v>
      </c>
      <c r="BI70" s="48">
        <v>0</v>
      </c>
      <c r="BJ70" s="48">
        <v>3.67</v>
      </c>
      <c r="BK70" s="29">
        <f t="shared" si="6"/>
        <v>30.79</v>
      </c>
    </row>
    <row r="71" spans="1:63" s="1" customFormat="1" x14ac:dyDescent="0.2">
      <c r="A71" s="46"/>
      <c r="B71" s="47" t="s">
        <v>77</v>
      </c>
      <c r="C71" s="48">
        <v>0</v>
      </c>
      <c r="D71" s="48">
        <v>17.7</v>
      </c>
      <c r="E71" s="48">
        <v>14.9</v>
      </c>
      <c r="F71" s="48">
        <v>0</v>
      </c>
      <c r="G71" s="48">
        <v>0</v>
      </c>
      <c r="H71" s="48">
        <v>25.77</v>
      </c>
      <c r="I71" s="48">
        <v>2200.12</v>
      </c>
      <c r="J71" s="48">
        <v>0.51</v>
      </c>
      <c r="K71" s="48">
        <v>0</v>
      </c>
      <c r="L71" s="48">
        <v>201.26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9.2200000000000006</v>
      </c>
      <c r="S71" s="48">
        <v>37.380000000000003</v>
      </c>
      <c r="T71" s="48">
        <v>11.23</v>
      </c>
      <c r="U71" s="48">
        <v>0</v>
      </c>
      <c r="V71" s="48">
        <v>22.77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0.48</v>
      </c>
      <c r="AC71" s="48">
        <v>0</v>
      </c>
      <c r="AD71" s="48">
        <v>0</v>
      </c>
      <c r="AE71" s="48">
        <v>0</v>
      </c>
      <c r="AF71" s="48">
        <v>4.68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0.64</v>
      </c>
      <c r="AM71" s="48">
        <v>0</v>
      </c>
      <c r="AN71" s="48">
        <v>0</v>
      </c>
      <c r="AO71" s="48">
        <v>0</v>
      </c>
      <c r="AP71" s="48">
        <v>2.3199999999999998</v>
      </c>
      <c r="AQ71" s="48">
        <v>0</v>
      </c>
      <c r="AR71" s="48">
        <v>0</v>
      </c>
      <c r="AS71" s="48">
        <v>0</v>
      </c>
      <c r="AT71" s="48">
        <v>0</v>
      </c>
      <c r="AU71" s="48">
        <v>0</v>
      </c>
      <c r="AV71" s="48">
        <v>26.25</v>
      </c>
      <c r="AW71" s="48">
        <v>344.65</v>
      </c>
      <c r="AX71" s="48">
        <v>0</v>
      </c>
      <c r="AY71" s="48">
        <v>0</v>
      </c>
      <c r="AZ71" s="48">
        <v>135.85</v>
      </c>
      <c r="BA71" s="48">
        <v>0</v>
      </c>
      <c r="BB71" s="48">
        <v>0</v>
      </c>
      <c r="BC71" s="48">
        <v>0</v>
      </c>
      <c r="BD71" s="48">
        <v>0</v>
      </c>
      <c r="BE71" s="48">
        <v>0</v>
      </c>
      <c r="BF71" s="48">
        <v>51.17</v>
      </c>
      <c r="BG71" s="48">
        <v>19.079999999999998</v>
      </c>
      <c r="BH71" s="48">
        <v>6.28</v>
      </c>
      <c r="BI71" s="48">
        <v>0</v>
      </c>
      <c r="BJ71" s="48">
        <v>88.21</v>
      </c>
      <c r="BK71" s="29">
        <f t="shared" si="6"/>
        <v>3220.4700000000003</v>
      </c>
    </row>
    <row r="72" spans="1:63" s="1" customFormat="1" x14ac:dyDescent="0.2">
      <c r="A72" s="46"/>
      <c r="B72" s="47" t="s">
        <v>78</v>
      </c>
      <c r="C72" s="48">
        <v>0</v>
      </c>
      <c r="D72" s="48">
        <v>10.119999999999999</v>
      </c>
      <c r="E72" s="48">
        <v>0</v>
      </c>
      <c r="F72" s="48">
        <v>0</v>
      </c>
      <c r="G72" s="48">
        <v>0</v>
      </c>
      <c r="H72" s="48">
        <v>6.81</v>
      </c>
      <c r="I72" s="48">
        <v>1114.31</v>
      </c>
      <c r="J72" s="48">
        <v>4</v>
      </c>
      <c r="K72" s="48">
        <v>0</v>
      </c>
      <c r="L72" s="48">
        <v>17.920000000000002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8.76</v>
      </c>
      <c r="S72" s="48">
        <v>3.19</v>
      </c>
      <c r="T72" s="48">
        <v>21.76</v>
      </c>
      <c r="U72" s="48">
        <v>0</v>
      </c>
      <c r="V72" s="48">
        <v>28.4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0.17</v>
      </c>
      <c r="AC72" s="48">
        <v>0</v>
      </c>
      <c r="AD72" s="48">
        <v>0</v>
      </c>
      <c r="AE72" s="48">
        <v>0</v>
      </c>
      <c r="AF72" s="48">
        <v>0.28999999999999998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0.12</v>
      </c>
      <c r="AM72" s="48">
        <v>0</v>
      </c>
      <c r="AN72" s="48">
        <v>0</v>
      </c>
      <c r="AO72" s="48">
        <v>0</v>
      </c>
      <c r="AP72" s="48">
        <v>1.18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82.19</v>
      </c>
      <c r="AW72" s="48">
        <v>159.15</v>
      </c>
      <c r="AX72" s="48">
        <v>0</v>
      </c>
      <c r="AY72" s="48">
        <v>0</v>
      </c>
      <c r="AZ72" s="48">
        <v>279.20999999999998</v>
      </c>
      <c r="BA72" s="48">
        <v>0</v>
      </c>
      <c r="BB72" s="48">
        <v>0</v>
      </c>
      <c r="BC72" s="48">
        <v>0</v>
      </c>
      <c r="BD72" s="48">
        <v>0</v>
      </c>
      <c r="BE72" s="48">
        <v>0</v>
      </c>
      <c r="BF72" s="48">
        <v>212.23</v>
      </c>
      <c r="BG72" s="48">
        <v>95.81</v>
      </c>
      <c r="BH72" s="48">
        <v>18.3</v>
      </c>
      <c r="BI72" s="48">
        <v>0</v>
      </c>
      <c r="BJ72" s="48">
        <v>318.62</v>
      </c>
      <c r="BK72" s="29">
        <f t="shared" si="6"/>
        <v>2382.5400000000004</v>
      </c>
    </row>
    <row r="73" spans="1:63" s="1" customFormat="1" x14ac:dyDescent="0.2">
      <c r="A73" s="46"/>
      <c r="B73" s="47" t="s">
        <v>79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48">
        <v>0</v>
      </c>
      <c r="AV73" s="48">
        <v>0</v>
      </c>
      <c r="AW73" s="48">
        <v>0</v>
      </c>
      <c r="AX73" s="48">
        <v>0</v>
      </c>
      <c r="AY73" s="48">
        <v>0</v>
      </c>
      <c r="AZ73" s="48">
        <v>0</v>
      </c>
      <c r="BA73" s="48">
        <v>0</v>
      </c>
      <c r="BB73" s="48">
        <v>0</v>
      </c>
      <c r="BC73" s="48">
        <v>0</v>
      </c>
      <c r="BD73" s="48">
        <v>0</v>
      </c>
      <c r="BE73" s="48">
        <v>0</v>
      </c>
      <c r="BF73" s="48">
        <v>0</v>
      </c>
      <c r="BG73" s="48">
        <v>0</v>
      </c>
      <c r="BH73" s="48">
        <v>0</v>
      </c>
      <c r="BI73" s="48">
        <v>0</v>
      </c>
      <c r="BJ73" s="48">
        <v>0</v>
      </c>
      <c r="BK73" s="29">
        <f t="shared" si="6"/>
        <v>0</v>
      </c>
    </row>
    <row r="74" spans="1:63" s="1" customFormat="1" ht="12.75" thickBot="1" x14ac:dyDescent="0.25">
      <c r="A74" s="46"/>
      <c r="B74" s="47" t="s">
        <v>80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48">
        <v>0</v>
      </c>
      <c r="AU74" s="48">
        <v>0</v>
      </c>
      <c r="AV74" s="48">
        <v>0</v>
      </c>
      <c r="AW74" s="48">
        <v>0</v>
      </c>
      <c r="AX74" s="48">
        <v>0</v>
      </c>
      <c r="AY74" s="48">
        <v>0</v>
      </c>
      <c r="AZ74" s="48">
        <v>0</v>
      </c>
      <c r="BA74" s="48">
        <v>0</v>
      </c>
      <c r="BB74" s="48">
        <v>0</v>
      </c>
      <c r="BC74" s="48">
        <v>0</v>
      </c>
      <c r="BD74" s="48">
        <v>0</v>
      </c>
      <c r="BE74" s="48">
        <v>0</v>
      </c>
      <c r="BF74" s="48">
        <v>0</v>
      </c>
      <c r="BG74" s="48">
        <v>0</v>
      </c>
      <c r="BH74" s="48">
        <v>0</v>
      </c>
      <c r="BI74" s="48">
        <v>0</v>
      </c>
      <c r="BJ74" s="48">
        <v>0</v>
      </c>
      <c r="BK74" s="29">
        <f t="shared" si="6"/>
        <v>0</v>
      </c>
    </row>
    <row r="75" spans="1:63" s="1" customFormat="1" ht="12.75" thickBot="1" x14ac:dyDescent="0.25">
      <c r="A75" s="32"/>
      <c r="B75" s="33" t="s">
        <v>81</v>
      </c>
      <c r="C75" s="34">
        <f t="shared" ref="C75:BK75" si="7">SUM(C58:C74)</f>
        <v>0</v>
      </c>
      <c r="D75" s="34">
        <f t="shared" si="7"/>
        <v>92.730000000000018</v>
      </c>
      <c r="E75" s="34">
        <f t="shared" si="7"/>
        <v>158.16</v>
      </c>
      <c r="F75" s="34">
        <f t="shared" si="7"/>
        <v>0</v>
      </c>
      <c r="G75" s="34">
        <f t="shared" si="7"/>
        <v>0</v>
      </c>
      <c r="H75" s="34">
        <f t="shared" si="7"/>
        <v>268.07000000000005</v>
      </c>
      <c r="I75" s="34">
        <f t="shared" si="7"/>
        <v>5341.7799999999988</v>
      </c>
      <c r="J75" s="34">
        <f t="shared" si="7"/>
        <v>316.26</v>
      </c>
      <c r="K75" s="34">
        <f t="shared" si="7"/>
        <v>0</v>
      </c>
      <c r="L75" s="34">
        <f t="shared" si="7"/>
        <v>896.96000000000015</v>
      </c>
      <c r="M75" s="34">
        <f t="shared" si="7"/>
        <v>0</v>
      </c>
      <c r="N75" s="34">
        <f t="shared" si="7"/>
        <v>0</v>
      </c>
      <c r="O75" s="34">
        <f t="shared" si="7"/>
        <v>0</v>
      </c>
      <c r="P75" s="34">
        <f t="shared" si="7"/>
        <v>0</v>
      </c>
      <c r="Q75" s="34">
        <f t="shared" si="7"/>
        <v>0</v>
      </c>
      <c r="R75" s="34">
        <f t="shared" si="7"/>
        <v>298.70999999999998</v>
      </c>
      <c r="S75" s="34">
        <f t="shared" si="7"/>
        <v>343.99999999999994</v>
      </c>
      <c r="T75" s="34">
        <f t="shared" si="7"/>
        <v>215.95999999999998</v>
      </c>
      <c r="U75" s="34">
        <f t="shared" si="7"/>
        <v>0</v>
      </c>
      <c r="V75" s="34">
        <f t="shared" si="7"/>
        <v>224.76000000000002</v>
      </c>
      <c r="W75" s="34">
        <f t="shared" si="7"/>
        <v>0</v>
      </c>
      <c r="X75" s="34">
        <f t="shared" si="7"/>
        <v>0</v>
      </c>
      <c r="Y75" s="34">
        <f t="shared" si="7"/>
        <v>0</v>
      </c>
      <c r="Z75" s="34">
        <f t="shared" si="7"/>
        <v>0</v>
      </c>
      <c r="AA75" s="34">
        <f t="shared" si="7"/>
        <v>0</v>
      </c>
      <c r="AB75" s="34">
        <f t="shared" si="7"/>
        <v>80.510000000000005</v>
      </c>
      <c r="AC75" s="34">
        <f t="shared" si="7"/>
        <v>20.459999999999997</v>
      </c>
      <c r="AD75" s="34">
        <f t="shared" si="7"/>
        <v>0</v>
      </c>
      <c r="AE75" s="34">
        <f t="shared" si="7"/>
        <v>0</v>
      </c>
      <c r="AF75" s="34">
        <f t="shared" si="7"/>
        <v>52.22</v>
      </c>
      <c r="AG75" s="34">
        <f t="shared" si="7"/>
        <v>0</v>
      </c>
      <c r="AH75" s="34">
        <f t="shared" si="7"/>
        <v>0</v>
      </c>
      <c r="AI75" s="34">
        <f t="shared" si="7"/>
        <v>0</v>
      </c>
      <c r="AJ75" s="34">
        <f t="shared" si="7"/>
        <v>0</v>
      </c>
      <c r="AK75" s="34">
        <f t="shared" si="7"/>
        <v>0</v>
      </c>
      <c r="AL75" s="34">
        <f t="shared" si="7"/>
        <v>632.99999999999977</v>
      </c>
      <c r="AM75" s="34">
        <f t="shared" si="7"/>
        <v>4.0600000000000005</v>
      </c>
      <c r="AN75" s="34">
        <f t="shared" si="7"/>
        <v>0</v>
      </c>
      <c r="AO75" s="34">
        <f t="shared" si="7"/>
        <v>0</v>
      </c>
      <c r="AP75" s="34">
        <f t="shared" si="7"/>
        <v>15.93</v>
      </c>
      <c r="AQ75" s="34">
        <f t="shared" si="7"/>
        <v>0</v>
      </c>
      <c r="AR75" s="34">
        <f t="shared" si="7"/>
        <v>0</v>
      </c>
      <c r="AS75" s="34">
        <f t="shared" si="7"/>
        <v>0</v>
      </c>
      <c r="AT75" s="34">
        <f t="shared" si="7"/>
        <v>0</v>
      </c>
      <c r="AU75" s="34">
        <f t="shared" si="7"/>
        <v>0</v>
      </c>
      <c r="AV75" s="34">
        <f t="shared" si="7"/>
        <v>4743.93</v>
      </c>
      <c r="AW75" s="34">
        <f t="shared" si="7"/>
        <v>3127.78</v>
      </c>
      <c r="AX75" s="34">
        <f t="shared" si="7"/>
        <v>74.999999999999986</v>
      </c>
      <c r="AY75" s="34">
        <f t="shared" si="7"/>
        <v>0</v>
      </c>
      <c r="AZ75" s="34">
        <f t="shared" si="7"/>
        <v>2570.4200000000005</v>
      </c>
      <c r="BA75" s="34">
        <f t="shared" si="7"/>
        <v>0</v>
      </c>
      <c r="BB75" s="34">
        <f t="shared" si="7"/>
        <v>0</v>
      </c>
      <c r="BC75" s="34">
        <f t="shared" si="7"/>
        <v>0</v>
      </c>
      <c r="BD75" s="34">
        <f t="shared" si="7"/>
        <v>0</v>
      </c>
      <c r="BE75" s="34">
        <f t="shared" si="7"/>
        <v>0</v>
      </c>
      <c r="BF75" s="34">
        <f t="shared" si="7"/>
        <v>7684.64</v>
      </c>
      <c r="BG75" s="34">
        <f t="shared" si="7"/>
        <v>542.53</v>
      </c>
      <c r="BH75" s="34">
        <f t="shared" si="7"/>
        <v>174.42000000000007</v>
      </c>
      <c r="BI75" s="34">
        <f t="shared" si="7"/>
        <v>0</v>
      </c>
      <c r="BJ75" s="34">
        <f t="shared" si="7"/>
        <v>1483.7400000000002</v>
      </c>
      <c r="BK75" s="39">
        <f t="shared" si="7"/>
        <v>29366.03</v>
      </c>
    </row>
    <row r="76" spans="1:63" s="1" customFormat="1" ht="12.75" thickBot="1" x14ac:dyDescent="0.25">
      <c r="A76" s="49"/>
      <c r="B76" s="50" t="s">
        <v>82</v>
      </c>
      <c r="C76" s="51">
        <f t="shared" ref="C76:BK76" si="8">C75+C56+C54+C52+C19+C16</f>
        <v>0</v>
      </c>
      <c r="D76" s="51">
        <f t="shared" si="8"/>
        <v>4169.1099999999997</v>
      </c>
      <c r="E76" s="51">
        <f t="shared" si="8"/>
        <v>893.12</v>
      </c>
      <c r="F76" s="51">
        <f t="shared" si="8"/>
        <v>0</v>
      </c>
      <c r="G76" s="51">
        <f t="shared" si="8"/>
        <v>0</v>
      </c>
      <c r="H76" s="51">
        <f t="shared" si="8"/>
        <v>385.18</v>
      </c>
      <c r="I76" s="51">
        <f t="shared" si="8"/>
        <v>37848.339999999997</v>
      </c>
      <c r="J76" s="51">
        <f t="shared" si="8"/>
        <v>2079.9499999999998</v>
      </c>
      <c r="K76" s="51">
        <f t="shared" si="8"/>
        <v>0</v>
      </c>
      <c r="L76" s="51">
        <f t="shared" si="8"/>
        <v>2181.9299999999998</v>
      </c>
      <c r="M76" s="51">
        <f t="shared" si="8"/>
        <v>0</v>
      </c>
      <c r="N76" s="51">
        <f t="shared" si="8"/>
        <v>0</v>
      </c>
      <c r="O76" s="51">
        <f t="shared" si="8"/>
        <v>0</v>
      </c>
      <c r="P76" s="51">
        <f t="shared" si="8"/>
        <v>0</v>
      </c>
      <c r="Q76" s="51">
        <f t="shared" si="8"/>
        <v>0</v>
      </c>
      <c r="R76" s="51">
        <f t="shared" si="8"/>
        <v>351.15999999999997</v>
      </c>
      <c r="S76" s="51">
        <f t="shared" si="8"/>
        <v>3728.01</v>
      </c>
      <c r="T76" s="51">
        <f t="shared" si="8"/>
        <v>494.39</v>
      </c>
      <c r="U76" s="51">
        <f t="shared" si="8"/>
        <v>0</v>
      </c>
      <c r="V76" s="51">
        <f t="shared" si="8"/>
        <v>389.34000000000003</v>
      </c>
      <c r="W76" s="51">
        <f t="shared" si="8"/>
        <v>0</v>
      </c>
      <c r="X76" s="51">
        <f t="shared" si="8"/>
        <v>0</v>
      </c>
      <c r="Y76" s="51">
        <f t="shared" si="8"/>
        <v>0</v>
      </c>
      <c r="Z76" s="51">
        <f t="shared" si="8"/>
        <v>0</v>
      </c>
      <c r="AA76" s="51">
        <f t="shared" si="8"/>
        <v>0</v>
      </c>
      <c r="AB76" s="51">
        <f t="shared" si="8"/>
        <v>83.43</v>
      </c>
      <c r="AC76" s="51">
        <f t="shared" si="8"/>
        <v>30.049999999999997</v>
      </c>
      <c r="AD76" s="51">
        <f t="shared" si="8"/>
        <v>1.42</v>
      </c>
      <c r="AE76" s="51">
        <f t="shared" si="8"/>
        <v>0</v>
      </c>
      <c r="AF76" s="51">
        <f t="shared" si="8"/>
        <v>74.739999999999995</v>
      </c>
      <c r="AG76" s="51">
        <f t="shared" si="8"/>
        <v>0</v>
      </c>
      <c r="AH76" s="51">
        <f t="shared" si="8"/>
        <v>0</v>
      </c>
      <c r="AI76" s="51">
        <f t="shared" si="8"/>
        <v>0</v>
      </c>
      <c r="AJ76" s="51">
        <f t="shared" si="8"/>
        <v>0</v>
      </c>
      <c r="AK76" s="51">
        <f t="shared" si="8"/>
        <v>0</v>
      </c>
      <c r="AL76" s="51">
        <f t="shared" si="8"/>
        <v>634.78999999999985</v>
      </c>
      <c r="AM76" s="51">
        <f t="shared" si="8"/>
        <v>10.09</v>
      </c>
      <c r="AN76" s="51">
        <f t="shared" si="8"/>
        <v>0.62</v>
      </c>
      <c r="AO76" s="51">
        <f t="shared" si="8"/>
        <v>0</v>
      </c>
      <c r="AP76" s="51">
        <f t="shared" si="8"/>
        <v>20.66</v>
      </c>
      <c r="AQ76" s="51">
        <f t="shared" si="8"/>
        <v>0</v>
      </c>
      <c r="AR76" s="51">
        <f t="shared" si="8"/>
        <v>74.37</v>
      </c>
      <c r="AS76" s="51">
        <f t="shared" si="8"/>
        <v>0</v>
      </c>
      <c r="AT76" s="51">
        <f t="shared" si="8"/>
        <v>0</v>
      </c>
      <c r="AU76" s="51">
        <f t="shared" si="8"/>
        <v>0</v>
      </c>
      <c r="AV76" s="51">
        <f t="shared" si="8"/>
        <v>4895.01</v>
      </c>
      <c r="AW76" s="51">
        <f t="shared" si="8"/>
        <v>9154.7200000000012</v>
      </c>
      <c r="AX76" s="51">
        <f t="shared" si="8"/>
        <v>163.57999999999998</v>
      </c>
      <c r="AY76" s="51">
        <f t="shared" si="8"/>
        <v>0</v>
      </c>
      <c r="AZ76" s="51">
        <f t="shared" si="8"/>
        <v>3842.3000000000011</v>
      </c>
      <c r="BA76" s="51">
        <f t="shared" si="8"/>
        <v>0</v>
      </c>
      <c r="BB76" s="51">
        <f t="shared" si="8"/>
        <v>0</v>
      </c>
      <c r="BC76" s="51">
        <f t="shared" si="8"/>
        <v>0</v>
      </c>
      <c r="BD76" s="51">
        <f t="shared" si="8"/>
        <v>0</v>
      </c>
      <c r="BE76" s="51">
        <f t="shared" si="8"/>
        <v>0</v>
      </c>
      <c r="BF76" s="51">
        <f t="shared" si="8"/>
        <v>7898.7400000000007</v>
      </c>
      <c r="BG76" s="51">
        <f t="shared" si="8"/>
        <v>841.79</v>
      </c>
      <c r="BH76" s="51">
        <f t="shared" si="8"/>
        <v>228.95000000000007</v>
      </c>
      <c r="BI76" s="51">
        <f t="shared" si="8"/>
        <v>0</v>
      </c>
      <c r="BJ76" s="51">
        <f t="shared" si="8"/>
        <v>1851.76</v>
      </c>
      <c r="BK76" s="51">
        <f t="shared" si="8"/>
        <v>82327.550000000017</v>
      </c>
    </row>
    <row r="77" spans="1:63" s="1" customFormat="1" x14ac:dyDescent="0.2">
      <c r="A77" s="52"/>
      <c r="B77" s="53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8"/>
    </row>
    <row r="78" spans="1:63" s="1" customFormat="1" x14ac:dyDescent="0.2">
      <c r="A78" s="22" t="s">
        <v>83</v>
      </c>
      <c r="B78" s="54" t="s">
        <v>84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6"/>
    </row>
    <row r="79" spans="1:63" s="1" customFormat="1" x14ac:dyDescent="0.2">
      <c r="A79" s="22" t="s">
        <v>12</v>
      </c>
      <c r="B79" s="23" t="s">
        <v>85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6"/>
    </row>
    <row r="80" spans="1:63" s="1" customFormat="1" x14ac:dyDescent="0.2">
      <c r="A80" s="26"/>
      <c r="B80" s="27" t="s">
        <v>86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81.510000000000005</v>
      </c>
      <c r="I80" s="28">
        <v>6.27</v>
      </c>
      <c r="J80" s="28">
        <v>0</v>
      </c>
      <c r="K80" s="28">
        <v>0</v>
      </c>
      <c r="L80" s="28">
        <v>27.58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76.62</v>
      </c>
      <c r="S80" s="28">
        <v>3.83</v>
      </c>
      <c r="T80" s="28">
        <v>0.02</v>
      </c>
      <c r="U80" s="28">
        <v>0</v>
      </c>
      <c r="V80" s="28">
        <v>11.89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11.79</v>
      </c>
      <c r="AC80" s="28">
        <v>2.2000000000000002</v>
      </c>
      <c r="AD80" s="28">
        <v>0</v>
      </c>
      <c r="AE80" s="28">
        <v>0</v>
      </c>
      <c r="AF80" s="28">
        <v>5.0999999999999996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11.88</v>
      </c>
      <c r="AM80" s="28">
        <v>0.48</v>
      </c>
      <c r="AN80" s="28">
        <v>0</v>
      </c>
      <c r="AO80" s="28">
        <v>0</v>
      </c>
      <c r="AP80" s="28">
        <v>3.41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664.13</v>
      </c>
      <c r="AW80" s="28">
        <v>44.73</v>
      </c>
      <c r="AX80" s="28">
        <v>0.1</v>
      </c>
      <c r="AY80" s="28">
        <v>0</v>
      </c>
      <c r="AZ80" s="28">
        <v>192.61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1251.54</v>
      </c>
      <c r="BG80" s="28">
        <v>98.54</v>
      </c>
      <c r="BH80" s="28">
        <v>0</v>
      </c>
      <c r="BI80" s="28">
        <v>0</v>
      </c>
      <c r="BJ80" s="28">
        <v>193.67</v>
      </c>
      <c r="BK80" s="29">
        <f>SUM(C80:BJ80)</f>
        <v>2687.9</v>
      </c>
    </row>
    <row r="81" spans="1:63" s="1" customFormat="1" ht="12.75" thickBot="1" x14ac:dyDescent="0.25">
      <c r="A81" s="26"/>
      <c r="B81" s="27" t="s">
        <v>87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0.19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7.0000000000000007E-2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8">
        <v>1414.28</v>
      </c>
      <c r="AW81" s="28">
        <v>19.37</v>
      </c>
      <c r="AX81" s="28">
        <v>0.01</v>
      </c>
      <c r="AY81" s="28">
        <v>0</v>
      </c>
      <c r="AZ81" s="28">
        <v>0.68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766.13</v>
      </c>
      <c r="BG81" s="28">
        <v>9.1</v>
      </c>
      <c r="BH81" s="28">
        <v>0</v>
      </c>
      <c r="BI81" s="28">
        <v>0</v>
      </c>
      <c r="BJ81" s="28">
        <v>0.14000000000000001</v>
      </c>
      <c r="BK81" s="29">
        <f>SUM(C81:BJ81)</f>
        <v>2209.9699999999998</v>
      </c>
    </row>
    <row r="82" spans="1:63" s="1" customFormat="1" ht="12.75" thickBot="1" x14ac:dyDescent="0.25">
      <c r="A82" s="32"/>
      <c r="B82" s="33" t="s">
        <v>17</v>
      </c>
      <c r="C82" s="34">
        <f t="shared" ref="C82:BK82" si="9">SUM(C80:C81)</f>
        <v>0</v>
      </c>
      <c r="D82" s="34">
        <f t="shared" si="9"/>
        <v>0</v>
      </c>
      <c r="E82" s="34">
        <f t="shared" si="9"/>
        <v>0</v>
      </c>
      <c r="F82" s="34">
        <f t="shared" si="9"/>
        <v>0</v>
      </c>
      <c r="G82" s="34">
        <f t="shared" si="9"/>
        <v>0</v>
      </c>
      <c r="H82" s="34">
        <f t="shared" si="9"/>
        <v>81.510000000000005</v>
      </c>
      <c r="I82" s="34">
        <f t="shared" si="9"/>
        <v>6.27</v>
      </c>
      <c r="J82" s="34">
        <f t="shared" si="9"/>
        <v>0</v>
      </c>
      <c r="K82" s="34">
        <f t="shared" si="9"/>
        <v>0</v>
      </c>
      <c r="L82" s="34">
        <f t="shared" si="9"/>
        <v>27.58</v>
      </c>
      <c r="M82" s="34">
        <f t="shared" si="9"/>
        <v>0</v>
      </c>
      <c r="N82" s="34">
        <f t="shared" si="9"/>
        <v>0</v>
      </c>
      <c r="O82" s="34">
        <f t="shared" si="9"/>
        <v>0</v>
      </c>
      <c r="P82" s="34">
        <f t="shared" si="9"/>
        <v>0</v>
      </c>
      <c r="Q82" s="34">
        <f t="shared" si="9"/>
        <v>0</v>
      </c>
      <c r="R82" s="34">
        <f t="shared" si="9"/>
        <v>76.62</v>
      </c>
      <c r="S82" s="34">
        <f t="shared" si="9"/>
        <v>3.83</v>
      </c>
      <c r="T82" s="34">
        <f t="shared" si="9"/>
        <v>0.02</v>
      </c>
      <c r="U82" s="34">
        <f t="shared" si="9"/>
        <v>0</v>
      </c>
      <c r="V82" s="34">
        <f t="shared" si="9"/>
        <v>11.89</v>
      </c>
      <c r="W82" s="34">
        <f t="shared" si="9"/>
        <v>0</v>
      </c>
      <c r="X82" s="34">
        <f t="shared" si="9"/>
        <v>0</v>
      </c>
      <c r="Y82" s="34">
        <f t="shared" si="9"/>
        <v>0</v>
      </c>
      <c r="Z82" s="34">
        <f t="shared" si="9"/>
        <v>0</v>
      </c>
      <c r="AA82" s="34">
        <f t="shared" si="9"/>
        <v>0</v>
      </c>
      <c r="AB82" s="34">
        <f t="shared" si="9"/>
        <v>11.979999999999999</v>
      </c>
      <c r="AC82" s="34">
        <f t="shared" si="9"/>
        <v>2.2000000000000002</v>
      </c>
      <c r="AD82" s="34">
        <f t="shared" si="9"/>
        <v>0</v>
      </c>
      <c r="AE82" s="34">
        <f t="shared" si="9"/>
        <v>0</v>
      </c>
      <c r="AF82" s="34">
        <f t="shared" si="9"/>
        <v>5.0999999999999996</v>
      </c>
      <c r="AG82" s="34">
        <f t="shared" si="9"/>
        <v>0</v>
      </c>
      <c r="AH82" s="34">
        <f t="shared" si="9"/>
        <v>0</v>
      </c>
      <c r="AI82" s="34">
        <f t="shared" si="9"/>
        <v>0</v>
      </c>
      <c r="AJ82" s="34">
        <f t="shared" si="9"/>
        <v>0</v>
      </c>
      <c r="AK82" s="34">
        <f t="shared" si="9"/>
        <v>0</v>
      </c>
      <c r="AL82" s="34">
        <f t="shared" si="9"/>
        <v>11.950000000000001</v>
      </c>
      <c r="AM82" s="34">
        <f t="shared" si="9"/>
        <v>0.48</v>
      </c>
      <c r="AN82" s="34">
        <f t="shared" si="9"/>
        <v>0</v>
      </c>
      <c r="AO82" s="34">
        <f t="shared" si="9"/>
        <v>0</v>
      </c>
      <c r="AP82" s="34">
        <f t="shared" si="9"/>
        <v>3.41</v>
      </c>
      <c r="AQ82" s="34">
        <f t="shared" si="9"/>
        <v>0</v>
      </c>
      <c r="AR82" s="34">
        <f t="shared" si="9"/>
        <v>0</v>
      </c>
      <c r="AS82" s="34">
        <f t="shared" si="9"/>
        <v>0</v>
      </c>
      <c r="AT82" s="34">
        <f t="shared" si="9"/>
        <v>0</v>
      </c>
      <c r="AU82" s="34">
        <f t="shared" si="9"/>
        <v>0</v>
      </c>
      <c r="AV82" s="34">
        <f t="shared" si="9"/>
        <v>2078.41</v>
      </c>
      <c r="AW82" s="34">
        <f t="shared" si="9"/>
        <v>64.099999999999994</v>
      </c>
      <c r="AX82" s="34">
        <f t="shared" si="9"/>
        <v>0.11</v>
      </c>
      <c r="AY82" s="34">
        <f t="shared" si="9"/>
        <v>0</v>
      </c>
      <c r="AZ82" s="34">
        <f t="shared" si="9"/>
        <v>193.29000000000002</v>
      </c>
      <c r="BA82" s="34">
        <f t="shared" si="9"/>
        <v>0</v>
      </c>
      <c r="BB82" s="34">
        <f t="shared" si="9"/>
        <v>0</v>
      </c>
      <c r="BC82" s="34">
        <f t="shared" si="9"/>
        <v>0</v>
      </c>
      <c r="BD82" s="34">
        <f t="shared" si="9"/>
        <v>0</v>
      </c>
      <c r="BE82" s="34">
        <f t="shared" si="9"/>
        <v>0</v>
      </c>
      <c r="BF82" s="34">
        <f t="shared" si="9"/>
        <v>2017.67</v>
      </c>
      <c r="BG82" s="34">
        <f t="shared" si="9"/>
        <v>107.64</v>
      </c>
      <c r="BH82" s="34">
        <f t="shared" si="9"/>
        <v>0</v>
      </c>
      <c r="BI82" s="34">
        <f t="shared" si="9"/>
        <v>0</v>
      </c>
      <c r="BJ82" s="34">
        <f t="shared" si="9"/>
        <v>193.80999999999997</v>
      </c>
      <c r="BK82" s="34">
        <f t="shared" si="9"/>
        <v>4897.87</v>
      </c>
    </row>
    <row r="83" spans="1:63" s="1" customFormat="1" x14ac:dyDescent="0.2">
      <c r="A83" s="35" t="s">
        <v>18</v>
      </c>
      <c r="B83" s="36" t="s">
        <v>88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8"/>
    </row>
    <row r="84" spans="1:63" s="1" customFormat="1" x14ac:dyDescent="0.2">
      <c r="A84" s="26"/>
      <c r="B84" s="27" t="s">
        <v>89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151.35</v>
      </c>
      <c r="I84" s="28">
        <v>108.93</v>
      </c>
      <c r="J84" s="28">
        <v>16.22</v>
      </c>
      <c r="K84" s="28">
        <v>0</v>
      </c>
      <c r="L84" s="28">
        <v>163.22999999999999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96.67</v>
      </c>
      <c r="S84" s="28">
        <v>113.4</v>
      </c>
      <c r="T84" s="28">
        <v>0.74</v>
      </c>
      <c r="U84" s="28">
        <v>0</v>
      </c>
      <c r="V84" s="28">
        <v>94.91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50.08</v>
      </c>
      <c r="AC84" s="28">
        <v>5.69</v>
      </c>
      <c r="AD84" s="28">
        <v>0</v>
      </c>
      <c r="AE84" s="28">
        <v>0</v>
      </c>
      <c r="AF84" s="28">
        <v>46.12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8">
        <v>44.86</v>
      </c>
      <c r="AM84" s="28">
        <v>3.33</v>
      </c>
      <c r="AN84" s="28">
        <v>0</v>
      </c>
      <c r="AO84" s="28">
        <v>0</v>
      </c>
      <c r="AP84" s="28">
        <v>36.22</v>
      </c>
      <c r="AQ84" s="28">
        <v>0</v>
      </c>
      <c r="AR84" s="28">
        <v>0.01</v>
      </c>
      <c r="AS84" s="28">
        <v>0.01</v>
      </c>
      <c r="AT84" s="28">
        <v>0</v>
      </c>
      <c r="AU84" s="28">
        <v>0</v>
      </c>
      <c r="AV84" s="28">
        <v>2272.42</v>
      </c>
      <c r="AW84" s="28">
        <v>347.97</v>
      </c>
      <c r="AX84" s="28">
        <v>1.1299999999999999</v>
      </c>
      <c r="AY84" s="28">
        <v>0</v>
      </c>
      <c r="AZ84" s="28">
        <v>1924.83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2087.5</v>
      </c>
      <c r="BG84" s="28">
        <v>166.59</v>
      </c>
      <c r="BH84" s="28">
        <v>0.56999999999999995</v>
      </c>
      <c r="BI84" s="28">
        <v>0</v>
      </c>
      <c r="BJ84" s="28">
        <v>1552.09</v>
      </c>
      <c r="BK84" s="29">
        <f t="shared" ref="BK84:BK107" si="10">SUM(C84:BJ84)</f>
        <v>9284.869999999999</v>
      </c>
    </row>
    <row r="85" spans="1:63" s="1" customFormat="1" x14ac:dyDescent="0.2">
      <c r="A85" s="26"/>
      <c r="B85" s="27" t="s">
        <v>90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605.35</v>
      </c>
      <c r="I85" s="28">
        <v>1014.2</v>
      </c>
      <c r="J85" s="28">
        <v>4.38</v>
      </c>
      <c r="K85" s="28">
        <v>0</v>
      </c>
      <c r="L85" s="28">
        <v>945.06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387.89</v>
      </c>
      <c r="S85" s="28">
        <v>157.06</v>
      </c>
      <c r="T85" s="28">
        <v>0</v>
      </c>
      <c r="U85" s="28">
        <v>0</v>
      </c>
      <c r="V85" s="28">
        <v>191.78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94.66</v>
      </c>
      <c r="AC85" s="28">
        <v>36.82</v>
      </c>
      <c r="AD85" s="28">
        <v>0</v>
      </c>
      <c r="AE85" s="28">
        <v>0</v>
      </c>
      <c r="AF85" s="28">
        <v>287.39999999999998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82.54</v>
      </c>
      <c r="AM85" s="28">
        <v>15.24</v>
      </c>
      <c r="AN85" s="28">
        <v>0</v>
      </c>
      <c r="AO85" s="28">
        <v>0</v>
      </c>
      <c r="AP85" s="28">
        <v>89.44</v>
      </c>
      <c r="AQ85" s="28">
        <v>0</v>
      </c>
      <c r="AR85" s="28">
        <v>0.12</v>
      </c>
      <c r="AS85" s="28">
        <v>0.34</v>
      </c>
      <c r="AT85" s="28">
        <v>0</v>
      </c>
      <c r="AU85" s="28">
        <v>0</v>
      </c>
      <c r="AV85" s="28">
        <v>6038.87</v>
      </c>
      <c r="AW85" s="28">
        <v>803.66</v>
      </c>
      <c r="AX85" s="28">
        <v>2.89</v>
      </c>
      <c r="AY85" s="28">
        <v>0.22</v>
      </c>
      <c r="AZ85" s="28">
        <v>4652.6400000000003</v>
      </c>
      <c r="BA85" s="28">
        <v>0</v>
      </c>
      <c r="BB85" s="28">
        <v>0</v>
      </c>
      <c r="BC85" s="28">
        <v>0</v>
      </c>
      <c r="BD85" s="28">
        <v>0</v>
      </c>
      <c r="BE85" s="28">
        <v>0</v>
      </c>
      <c r="BF85" s="28">
        <v>5635.0499999999993</v>
      </c>
      <c r="BG85" s="28">
        <v>253.79</v>
      </c>
      <c r="BH85" s="28">
        <v>0.33</v>
      </c>
      <c r="BI85" s="28">
        <v>0</v>
      </c>
      <c r="BJ85" s="28">
        <v>1811.86</v>
      </c>
      <c r="BK85" s="29">
        <f t="shared" si="10"/>
        <v>23111.59</v>
      </c>
    </row>
    <row r="86" spans="1:63" s="1" customFormat="1" x14ac:dyDescent="0.2">
      <c r="A86" s="26"/>
      <c r="B86" s="27" t="s">
        <v>91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19.59</v>
      </c>
      <c r="I86" s="28">
        <v>16.04</v>
      </c>
      <c r="J86" s="28">
        <v>0</v>
      </c>
      <c r="K86" s="28">
        <v>0</v>
      </c>
      <c r="L86" s="28">
        <v>11.45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12.42</v>
      </c>
      <c r="S86" s="28">
        <v>5.52</v>
      </c>
      <c r="T86" s="28">
        <v>0</v>
      </c>
      <c r="U86" s="28">
        <v>0</v>
      </c>
      <c r="V86" s="28">
        <v>4.41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4.58</v>
      </c>
      <c r="AC86" s="28">
        <v>0.33</v>
      </c>
      <c r="AD86" s="28">
        <v>0</v>
      </c>
      <c r="AE86" s="28">
        <v>0</v>
      </c>
      <c r="AF86" s="28">
        <v>2.99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8">
        <v>2.11</v>
      </c>
      <c r="AM86" s="28">
        <v>0.02</v>
      </c>
      <c r="AN86" s="28">
        <v>0</v>
      </c>
      <c r="AO86" s="28">
        <v>0</v>
      </c>
      <c r="AP86" s="28">
        <v>0.46</v>
      </c>
      <c r="AQ86" s="28">
        <v>0</v>
      </c>
      <c r="AR86" s="28">
        <v>0</v>
      </c>
      <c r="AS86" s="28">
        <v>0</v>
      </c>
      <c r="AT86" s="28">
        <v>0</v>
      </c>
      <c r="AU86" s="28">
        <v>0</v>
      </c>
      <c r="AV86" s="28">
        <v>394.43</v>
      </c>
      <c r="AW86" s="28">
        <v>42.32</v>
      </c>
      <c r="AX86" s="28">
        <v>7.0000000000000007E-2</v>
      </c>
      <c r="AY86" s="28">
        <v>0</v>
      </c>
      <c r="AZ86" s="28">
        <v>139.99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476.46</v>
      </c>
      <c r="BG86" s="28">
        <v>20.65</v>
      </c>
      <c r="BH86" s="28">
        <v>0.06</v>
      </c>
      <c r="BI86" s="28">
        <v>0</v>
      </c>
      <c r="BJ86" s="28">
        <v>99.59</v>
      </c>
      <c r="BK86" s="29">
        <f t="shared" si="10"/>
        <v>1253.49</v>
      </c>
    </row>
    <row r="87" spans="1:63" s="1" customFormat="1" x14ac:dyDescent="0.2">
      <c r="A87" s="26"/>
      <c r="B87" s="27" t="s">
        <v>92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89.91</v>
      </c>
      <c r="I87" s="28">
        <v>51.53</v>
      </c>
      <c r="J87" s="28">
        <v>0</v>
      </c>
      <c r="K87" s="28">
        <v>0</v>
      </c>
      <c r="L87" s="28">
        <v>53.25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54.24</v>
      </c>
      <c r="S87" s="28">
        <v>16.75</v>
      </c>
      <c r="T87" s="28">
        <v>0</v>
      </c>
      <c r="U87" s="28">
        <v>0</v>
      </c>
      <c r="V87" s="28">
        <v>11.78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7.04</v>
      </c>
      <c r="AC87" s="28">
        <v>1.35</v>
      </c>
      <c r="AD87" s="28">
        <v>0</v>
      </c>
      <c r="AE87" s="28">
        <v>0</v>
      </c>
      <c r="AF87" s="28">
        <v>1.02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8">
        <v>7.7</v>
      </c>
      <c r="AM87" s="28">
        <v>0.02</v>
      </c>
      <c r="AN87" s="28">
        <v>0</v>
      </c>
      <c r="AO87" s="28">
        <v>0</v>
      </c>
      <c r="AP87" s="28">
        <v>0.19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678.91</v>
      </c>
      <c r="AW87" s="28">
        <v>82.2</v>
      </c>
      <c r="AX87" s="28">
        <v>0</v>
      </c>
      <c r="AY87" s="28">
        <v>0</v>
      </c>
      <c r="AZ87" s="28">
        <v>292.52999999999997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767.36</v>
      </c>
      <c r="BG87" s="28">
        <v>24.57</v>
      </c>
      <c r="BH87" s="28">
        <v>0.01</v>
      </c>
      <c r="BI87" s="28">
        <v>0</v>
      </c>
      <c r="BJ87" s="28">
        <v>158.55000000000001</v>
      </c>
      <c r="BK87" s="29">
        <f t="shared" si="10"/>
        <v>2298.9100000000003</v>
      </c>
    </row>
    <row r="88" spans="1:63" s="1" customFormat="1" x14ac:dyDescent="0.2">
      <c r="A88" s="26"/>
      <c r="B88" s="27" t="s">
        <v>93</v>
      </c>
      <c r="C88" s="28">
        <v>0</v>
      </c>
      <c r="D88" s="28">
        <v>95.5</v>
      </c>
      <c r="E88" s="28">
        <v>0</v>
      </c>
      <c r="F88" s="28">
        <v>0</v>
      </c>
      <c r="G88" s="28">
        <v>0</v>
      </c>
      <c r="H88" s="28">
        <v>25.46</v>
      </c>
      <c r="I88" s="28">
        <v>1.88</v>
      </c>
      <c r="J88" s="28">
        <v>0</v>
      </c>
      <c r="K88" s="28">
        <v>0</v>
      </c>
      <c r="L88" s="28">
        <v>17.489999999999998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17.48</v>
      </c>
      <c r="S88" s="28">
        <v>2.31</v>
      </c>
      <c r="T88" s="28">
        <v>0</v>
      </c>
      <c r="U88" s="28">
        <v>0</v>
      </c>
      <c r="V88" s="28">
        <v>7.09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2.09</v>
      </c>
      <c r="AC88" s="28">
        <v>0</v>
      </c>
      <c r="AD88" s="28">
        <v>0</v>
      </c>
      <c r="AE88" s="28">
        <v>0</v>
      </c>
      <c r="AF88" s="28">
        <v>0.38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8">
        <v>1.25</v>
      </c>
      <c r="AM88" s="28">
        <v>0.04</v>
      </c>
      <c r="AN88" s="28">
        <v>0</v>
      </c>
      <c r="AO88" s="28">
        <v>0</v>
      </c>
      <c r="AP88" s="28">
        <v>0.11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v>163.57</v>
      </c>
      <c r="AW88" s="28">
        <v>37.07</v>
      </c>
      <c r="AX88" s="28">
        <v>0</v>
      </c>
      <c r="AY88" s="28">
        <v>0</v>
      </c>
      <c r="AZ88" s="28">
        <v>119.2</v>
      </c>
      <c r="BA88" s="28">
        <v>0</v>
      </c>
      <c r="BB88" s="28">
        <v>0</v>
      </c>
      <c r="BC88" s="28">
        <v>0</v>
      </c>
      <c r="BD88" s="28">
        <v>0</v>
      </c>
      <c r="BE88" s="28">
        <v>0</v>
      </c>
      <c r="BF88" s="28">
        <v>174.78</v>
      </c>
      <c r="BG88" s="28">
        <v>9.06</v>
      </c>
      <c r="BH88" s="28">
        <v>0</v>
      </c>
      <c r="BI88" s="28">
        <v>0</v>
      </c>
      <c r="BJ88" s="28">
        <v>44.78</v>
      </c>
      <c r="BK88" s="29">
        <f t="shared" si="10"/>
        <v>719.53999999999985</v>
      </c>
    </row>
    <row r="89" spans="1:63" s="1" customFormat="1" x14ac:dyDescent="0.2">
      <c r="A89" s="26"/>
      <c r="B89" s="27" t="s">
        <v>94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1266.69</v>
      </c>
      <c r="I89" s="28">
        <v>1374.77</v>
      </c>
      <c r="J89" s="28">
        <v>0.46</v>
      </c>
      <c r="K89" s="28">
        <v>0</v>
      </c>
      <c r="L89" s="28">
        <v>1686.75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638.98</v>
      </c>
      <c r="S89" s="28">
        <v>95.91</v>
      </c>
      <c r="T89" s="28">
        <v>0</v>
      </c>
      <c r="U89" s="28">
        <v>0</v>
      </c>
      <c r="V89" s="28">
        <v>201.35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10.47</v>
      </c>
      <c r="AC89" s="28">
        <v>2.95</v>
      </c>
      <c r="AD89" s="28">
        <v>0</v>
      </c>
      <c r="AE89" s="28">
        <v>0</v>
      </c>
      <c r="AF89" s="28">
        <v>20.93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4.3899999999999997</v>
      </c>
      <c r="AM89" s="28">
        <v>0.92</v>
      </c>
      <c r="AN89" s="28">
        <v>0</v>
      </c>
      <c r="AO89" s="28">
        <v>0</v>
      </c>
      <c r="AP89" s="28">
        <v>4.3099999999999996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319.66000000000003</v>
      </c>
      <c r="AW89" s="28">
        <v>233.46</v>
      </c>
      <c r="AX89" s="28">
        <v>0</v>
      </c>
      <c r="AY89" s="28">
        <v>0</v>
      </c>
      <c r="AZ89" s="28">
        <v>679.16000000000008</v>
      </c>
      <c r="BA89" s="28">
        <v>0</v>
      </c>
      <c r="BB89" s="28">
        <v>0</v>
      </c>
      <c r="BC89" s="28">
        <v>0</v>
      </c>
      <c r="BD89" s="28">
        <v>0</v>
      </c>
      <c r="BE89" s="28">
        <v>0</v>
      </c>
      <c r="BF89" s="28">
        <v>144</v>
      </c>
      <c r="BG89" s="28">
        <v>18.46</v>
      </c>
      <c r="BH89" s="28">
        <v>0</v>
      </c>
      <c r="BI89" s="28">
        <v>0</v>
      </c>
      <c r="BJ89" s="28">
        <v>80.760000000000005</v>
      </c>
      <c r="BK89" s="29">
        <f t="shared" si="10"/>
        <v>6784.380000000001</v>
      </c>
    </row>
    <row r="90" spans="1:63" s="1" customFormat="1" x14ac:dyDescent="0.2">
      <c r="A90" s="26"/>
      <c r="B90" s="27" t="s">
        <v>95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9.33</v>
      </c>
      <c r="I90" s="28">
        <v>0</v>
      </c>
      <c r="J90" s="28">
        <v>0</v>
      </c>
      <c r="K90" s="28">
        <v>0</v>
      </c>
      <c r="L90" s="28">
        <v>5.49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10.53</v>
      </c>
      <c r="S90" s="28">
        <v>0</v>
      </c>
      <c r="T90" s="28">
        <v>0</v>
      </c>
      <c r="U90" s="28">
        <v>0</v>
      </c>
      <c r="V90" s="28">
        <v>3.78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2.2599999999999998</v>
      </c>
      <c r="AC90" s="28">
        <v>0</v>
      </c>
      <c r="AD90" s="28">
        <v>0</v>
      </c>
      <c r="AE90" s="28">
        <v>0</v>
      </c>
      <c r="AF90" s="28">
        <v>0.09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0.99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151.85</v>
      </c>
      <c r="AW90" s="28">
        <v>0</v>
      </c>
      <c r="AX90" s="28">
        <v>0</v>
      </c>
      <c r="AY90" s="28">
        <v>0</v>
      </c>
      <c r="AZ90" s="28">
        <v>54.17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301.04000000000002</v>
      </c>
      <c r="BG90" s="28">
        <v>0.02</v>
      </c>
      <c r="BH90" s="28">
        <v>0</v>
      </c>
      <c r="BI90" s="28">
        <v>0</v>
      </c>
      <c r="BJ90" s="28">
        <v>43.53</v>
      </c>
      <c r="BK90" s="29">
        <f t="shared" si="10"/>
        <v>583.07999999999993</v>
      </c>
    </row>
    <row r="91" spans="1:63" s="1" customFormat="1" x14ac:dyDescent="0.2">
      <c r="A91" s="26"/>
      <c r="B91" s="27" t="s">
        <v>96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202.79</v>
      </c>
      <c r="I91" s="28">
        <v>99.17</v>
      </c>
      <c r="J91" s="28">
        <v>0</v>
      </c>
      <c r="K91" s="28">
        <v>0</v>
      </c>
      <c r="L91" s="28">
        <v>130.35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158.96</v>
      </c>
      <c r="S91" s="28">
        <v>30.91</v>
      </c>
      <c r="T91" s="28">
        <v>0</v>
      </c>
      <c r="U91" s="28">
        <v>0</v>
      </c>
      <c r="V91" s="28">
        <v>57.6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26.13</v>
      </c>
      <c r="AC91" s="28">
        <v>1.25</v>
      </c>
      <c r="AD91" s="28">
        <v>0</v>
      </c>
      <c r="AE91" s="28">
        <v>0</v>
      </c>
      <c r="AF91" s="28">
        <v>5.93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22.04</v>
      </c>
      <c r="AM91" s="28">
        <v>0.95</v>
      </c>
      <c r="AN91" s="28">
        <v>0</v>
      </c>
      <c r="AO91" s="28">
        <v>0</v>
      </c>
      <c r="AP91" s="28">
        <v>2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1628.05</v>
      </c>
      <c r="AW91" s="28">
        <v>182.44</v>
      </c>
      <c r="AX91" s="28">
        <v>0</v>
      </c>
      <c r="AY91" s="28">
        <v>0</v>
      </c>
      <c r="AZ91" s="28">
        <v>833.21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2206.11</v>
      </c>
      <c r="BG91" s="28">
        <v>98.34</v>
      </c>
      <c r="BH91" s="28">
        <v>0.39</v>
      </c>
      <c r="BI91" s="28">
        <v>0</v>
      </c>
      <c r="BJ91" s="28">
        <v>570.91</v>
      </c>
      <c r="BK91" s="29">
        <f t="shared" si="10"/>
        <v>6257.5300000000007</v>
      </c>
    </row>
    <row r="92" spans="1:63" s="1" customFormat="1" x14ac:dyDescent="0.2">
      <c r="A92" s="26"/>
      <c r="B92" s="27" t="s">
        <v>97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10.92</v>
      </c>
      <c r="I92" s="28">
        <v>2.0699999999999998</v>
      </c>
      <c r="J92" s="28">
        <v>0</v>
      </c>
      <c r="K92" s="28">
        <v>0</v>
      </c>
      <c r="L92" s="28">
        <v>4.1399999999999997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7.08</v>
      </c>
      <c r="S92" s="28">
        <v>0.37</v>
      </c>
      <c r="T92" s="28">
        <v>0</v>
      </c>
      <c r="U92" s="28">
        <v>0</v>
      </c>
      <c r="V92" s="28">
        <v>1.41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28.42</v>
      </c>
      <c r="AC92" s="28">
        <v>1.68</v>
      </c>
      <c r="AD92" s="28">
        <v>0</v>
      </c>
      <c r="AE92" s="28">
        <v>0</v>
      </c>
      <c r="AF92" s="28">
        <v>8.77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15.44</v>
      </c>
      <c r="AM92" s="28">
        <v>0.33</v>
      </c>
      <c r="AN92" s="28">
        <v>0</v>
      </c>
      <c r="AO92" s="28">
        <v>0</v>
      </c>
      <c r="AP92" s="28">
        <v>0.8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509.66</v>
      </c>
      <c r="AW92" s="28">
        <v>38.35</v>
      </c>
      <c r="AX92" s="28">
        <v>0.06</v>
      </c>
      <c r="AY92" s="28">
        <v>0</v>
      </c>
      <c r="AZ92" s="28">
        <v>67.459999999999994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590.91999999999996</v>
      </c>
      <c r="BG92" s="28">
        <v>22.41</v>
      </c>
      <c r="BH92" s="28">
        <v>0.22</v>
      </c>
      <c r="BI92" s="28">
        <v>0</v>
      </c>
      <c r="BJ92" s="28">
        <v>31.98</v>
      </c>
      <c r="BK92" s="29">
        <f t="shared" si="10"/>
        <v>1342.4900000000002</v>
      </c>
    </row>
    <row r="93" spans="1:63" s="1" customFormat="1" x14ac:dyDescent="0.2">
      <c r="A93" s="26"/>
      <c r="B93" s="27" t="s">
        <v>98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76.59</v>
      </c>
      <c r="I93" s="28">
        <v>54.58</v>
      </c>
      <c r="J93" s="28">
        <v>0</v>
      </c>
      <c r="K93" s="28">
        <v>0</v>
      </c>
      <c r="L93" s="28">
        <v>55.11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55.48</v>
      </c>
      <c r="S93" s="28">
        <v>1.1100000000000001</v>
      </c>
      <c r="T93" s="28">
        <v>0</v>
      </c>
      <c r="U93" s="28">
        <v>0</v>
      </c>
      <c r="V93" s="28">
        <v>11.57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3.41</v>
      </c>
      <c r="AC93" s="28">
        <v>0</v>
      </c>
      <c r="AD93" s="28">
        <v>0</v>
      </c>
      <c r="AE93" s="28">
        <v>0</v>
      </c>
      <c r="AF93" s="28">
        <v>0.71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3.1</v>
      </c>
      <c r="AM93" s="28">
        <v>0.08</v>
      </c>
      <c r="AN93" s="28">
        <v>0</v>
      </c>
      <c r="AO93" s="28">
        <v>0</v>
      </c>
      <c r="AP93" s="28">
        <v>0.26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400.82</v>
      </c>
      <c r="AW93" s="28">
        <v>64.88</v>
      </c>
      <c r="AX93" s="28">
        <v>0.02</v>
      </c>
      <c r="AY93" s="28">
        <v>0</v>
      </c>
      <c r="AZ93" s="28">
        <v>249.16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501.95</v>
      </c>
      <c r="BG93" s="28">
        <v>36.28</v>
      </c>
      <c r="BH93" s="28">
        <v>0</v>
      </c>
      <c r="BI93" s="28">
        <v>0</v>
      </c>
      <c r="BJ93" s="28">
        <v>111.4</v>
      </c>
      <c r="BK93" s="29">
        <f t="shared" si="10"/>
        <v>1626.51</v>
      </c>
    </row>
    <row r="94" spans="1:63" s="1" customFormat="1" x14ac:dyDescent="0.2">
      <c r="A94" s="26"/>
      <c r="B94" s="27" t="s">
        <v>99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21.25</v>
      </c>
      <c r="I94" s="28">
        <v>1.6</v>
      </c>
      <c r="J94" s="28">
        <v>0</v>
      </c>
      <c r="K94" s="28">
        <v>0</v>
      </c>
      <c r="L94" s="28">
        <v>24.42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16.059999999999999</v>
      </c>
      <c r="S94" s="28">
        <v>1</v>
      </c>
      <c r="T94" s="28">
        <v>0</v>
      </c>
      <c r="U94" s="28">
        <v>0</v>
      </c>
      <c r="V94" s="28">
        <v>12.17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3.17</v>
      </c>
      <c r="AC94" s="28">
        <v>0.16</v>
      </c>
      <c r="AD94" s="28">
        <v>0</v>
      </c>
      <c r="AE94" s="28">
        <v>0</v>
      </c>
      <c r="AF94" s="28">
        <v>1.69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8">
        <v>2.25</v>
      </c>
      <c r="AM94" s="28">
        <v>0.04</v>
      </c>
      <c r="AN94" s="28">
        <v>0</v>
      </c>
      <c r="AO94" s="28">
        <v>0</v>
      </c>
      <c r="AP94" s="28">
        <v>0.11</v>
      </c>
      <c r="AQ94" s="28">
        <v>0</v>
      </c>
      <c r="AR94" s="28">
        <v>0</v>
      </c>
      <c r="AS94" s="28">
        <v>0</v>
      </c>
      <c r="AT94" s="28">
        <v>0</v>
      </c>
      <c r="AU94" s="28">
        <v>0</v>
      </c>
      <c r="AV94" s="28">
        <v>142.84</v>
      </c>
      <c r="AW94" s="28">
        <v>29.99</v>
      </c>
      <c r="AX94" s="28">
        <v>0</v>
      </c>
      <c r="AY94" s="28">
        <v>0</v>
      </c>
      <c r="AZ94" s="28">
        <v>91.05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240.13</v>
      </c>
      <c r="BG94" s="28">
        <v>28.61</v>
      </c>
      <c r="BH94" s="28">
        <v>0</v>
      </c>
      <c r="BI94" s="28">
        <v>0</v>
      </c>
      <c r="BJ94" s="28">
        <v>76.930000000000007</v>
      </c>
      <c r="BK94" s="29">
        <f t="shared" si="10"/>
        <v>693.47</v>
      </c>
    </row>
    <row r="95" spans="1:63" s="1" customFormat="1" x14ac:dyDescent="0.2">
      <c r="A95" s="26"/>
      <c r="B95" s="27" t="s">
        <v>100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46.27</v>
      </c>
      <c r="I95" s="28">
        <v>25.57</v>
      </c>
      <c r="J95" s="28">
        <v>0</v>
      </c>
      <c r="K95" s="28">
        <v>0</v>
      </c>
      <c r="L95" s="28">
        <v>20.81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29.55</v>
      </c>
      <c r="S95" s="28">
        <v>1.05</v>
      </c>
      <c r="T95" s="28">
        <v>0</v>
      </c>
      <c r="U95" s="28">
        <v>0</v>
      </c>
      <c r="V95" s="28">
        <v>6.91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44.79</v>
      </c>
      <c r="AC95" s="28">
        <v>2.2000000000000002</v>
      </c>
      <c r="AD95" s="28">
        <v>0</v>
      </c>
      <c r="AE95" s="28">
        <v>0</v>
      </c>
      <c r="AF95" s="28">
        <v>7.64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8">
        <v>24.2</v>
      </c>
      <c r="AM95" s="28">
        <v>0.21</v>
      </c>
      <c r="AN95" s="28">
        <v>0</v>
      </c>
      <c r="AO95" s="28">
        <v>0</v>
      </c>
      <c r="AP95" s="28">
        <v>0.21</v>
      </c>
      <c r="AQ95" s="28">
        <v>0</v>
      </c>
      <c r="AR95" s="28">
        <v>0</v>
      </c>
      <c r="AS95" s="28">
        <v>0</v>
      </c>
      <c r="AT95" s="28">
        <v>0</v>
      </c>
      <c r="AU95" s="28">
        <v>0</v>
      </c>
      <c r="AV95" s="28">
        <v>843.7</v>
      </c>
      <c r="AW95" s="28">
        <v>181.72</v>
      </c>
      <c r="AX95" s="28">
        <v>0.21</v>
      </c>
      <c r="AY95" s="28">
        <v>0</v>
      </c>
      <c r="AZ95" s="28">
        <v>228.05</v>
      </c>
      <c r="BA95" s="28">
        <v>0</v>
      </c>
      <c r="BB95" s="28">
        <v>0</v>
      </c>
      <c r="BC95" s="28">
        <v>0</v>
      </c>
      <c r="BD95" s="28">
        <v>0</v>
      </c>
      <c r="BE95" s="28">
        <v>0</v>
      </c>
      <c r="BF95" s="28">
        <v>1140.52</v>
      </c>
      <c r="BG95" s="28">
        <v>41.66</v>
      </c>
      <c r="BH95" s="28">
        <v>0.14000000000000001</v>
      </c>
      <c r="BI95" s="28">
        <v>0</v>
      </c>
      <c r="BJ95" s="28">
        <v>146.04</v>
      </c>
      <c r="BK95" s="29">
        <f t="shared" si="10"/>
        <v>2791.45</v>
      </c>
    </row>
    <row r="96" spans="1:63" s="1" customFormat="1" x14ac:dyDescent="0.2">
      <c r="A96" s="26"/>
      <c r="B96" s="27" t="s">
        <v>101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150.5</v>
      </c>
      <c r="I96" s="28">
        <v>129.02000000000001</v>
      </c>
      <c r="J96" s="28">
        <v>0</v>
      </c>
      <c r="K96" s="28">
        <v>0</v>
      </c>
      <c r="L96" s="28">
        <v>87.14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89.87</v>
      </c>
      <c r="S96" s="28">
        <v>40.74</v>
      </c>
      <c r="T96" s="28">
        <v>0</v>
      </c>
      <c r="U96" s="28">
        <v>0</v>
      </c>
      <c r="V96" s="28">
        <v>26.66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65.510000000000005</v>
      </c>
      <c r="AC96" s="28">
        <v>2.56</v>
      </c>
      <c r="AD96" s="28">
        <v>0</v>
      </c>
      <c r="AE96" s="28">
        <v>0</v>
      </c>
      <c r="AF96" s="28">
        <v>17.850000000000001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40.07</v>
      </c>
      <c r="AM96" s="28">
        <v>0.27</v>
      </c>
      <c r="AN96" s="28">
        <v>0</v>
      </c>
      <c r="AO96" s="28">
        <v>0</v>
      </c>
      <c r="AP96" s="28">
        <v>4.8899999999999997</v>
      </c>
      <c r="AQ96" s="28">
        <v>0</v>
      </c>
      <c r="AR96" s="28">
        <v>0</v>
      </c>
      <c r="AS96" s="28">
        <v>0.01</v>
      </c>
      <c r="AT96" s="28">
        <v>0</v>
      </c>
      <c r="AU96" s="28">
        <v>0</v>
      </c>
      <c r="AV96" s="28">
        <v>1851.26</v>
      </c>
      <c r="AW96" s="28">
        <v>233.42</v>
      </c>
      <c r="AX96" s="28">
        <v>7.0000000000000007E-2</v>
      </c>
      <c r="AY96" s="28">
        <v>0</v>
      </c>
      <c r="AZ96" s="28">
        <v>830.51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2157.5499999999997</v>
      </c>
      <c r="BG96" s="28">
        <v>62.89</v>
      </c>
      <c r="BH96" s="28">
        <v>0.43</v>
      </c>
      <c r="BI96" s="28">
        <v>0</v>
      </c>
      <c r="BJ96" s="28">
        <v>401.51</v>
      </c>
      <c r="BK96" s="29">
        <f t="shared" si="10"/>
        <v>6192.7300000000005</v>
      </c>
    </row>
    <row r="97" spans="1:63" s="1" customFormat="1" x14ac:dyDescent="0.2">
      <c r="A97" s="26"/>
      <c r="B97" s="27" t="s">
        <v>102</v>
      </c>
      <c r="C97" s="28">
        <v>0</v>
      </c>
      <c r="D97" s="28">
        <v>15.58</v>
      </c>
      <c r="E97" s="28">
        <v>0</v>
      </c>
      <c r="F97" s="28">
        <v>0</v>
      </c>
      <c r="G97" s="28">
        <v>0</v>
      </c>
      <c r="H97" s="28">
        <v>17.36</v>
      </c>
      <c r="I97" s="28">
        <v>2918.47</v>
      </c>
      <c r="J97" s="28">
        <v>0</v>
      </c>
      <c r="K97" s="28">
        <v>0</v>
      </c>
      <c r="L97" s="28">
        <v>769.68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9.49</v>
      </c>
      <c r="S97" s="28">
        <v>46.95</v>
      </c>
      <c r="T97" s="28">
        <v>0.49</v>
      </c>
      <c r="U97" s="28">
        <v>0</v>
      </c>
      <c r="V97" s="28">
        <v>63.15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0.5</v>
      </c>
      <c r="AC97" s="28">
        <v>0.1</v>
      </c>
      <c r="AD97" s="28">
        <v>0</v>
      </c>
      <c r="AE97" s="28">
        <v>0</v>
      </c>
      <c r="AF97" s="28">
        <v>5.91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0.17</v>
      </c>
      <c r="AM97" s="28">
        <v>0</v>
      </c>
      <c r="AN97" s="28">
        <v>0</v>
      </c>
      <c r="AO97" s="28">
        <v>0</v>
      </c>
      <c r="AP97" s="28">
        <v>2.0099999999999998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49.04</v>
      </c>
      <c r="AW97" s="28">
        <v>514.51</v>
      </c>
      <c r="AX97" s="28">
        <v>0</v>
      </c>
      <c r="AY97" s="28">
        <v>0</v>
      </c>
      <c r="AZ97" s="28">
        <v>1013.62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23.55</v>
      </c>
      <c r="BG97" s="28">
        <v>82.65</v>
      </c>
      <c r="BH97" s="28">
        <v>0</v>
      </c>
      <c r="BI97" s="28">
        <v>0</v>
      </c>
      <c r="BJ97" s="28">
        <v>107.97</v>
      </c>
      <c r="BK97" s="29">
        <f t="shared" si="10"/>
        <v>5641.1999999999989</v>
      </c>
    </row>
    <row r="98" spans="1:63" s="1" customFormat="1" x14ac:dyDescent="0.2">
      <c r="A98" s="26"/>
      <c r="B98" s="27" t="s">
        <v>103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2.84</v>
      </c>
      <c r="I98" s="28">
        <v>0.97</v>
      </c>
      <c r="J98" s="28">
        <v>0</v>
      </c>
      <c r="K98" s="28">
        <v>0</v>
      </c>
      <c r="L98" s="28">
        <v>2.25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1.74</v>
      </c>
      <c r="S98" s="28">
        <v>0</v>
      </c>
      <c r="T98" s="28">
        <v>0</v>
      </c>
      <c r="U98" s="28">
        <v>0</v>
      </c>
      <c r="V98" s="28">
        <v>0.44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7.7</v>
      </c>
      <c r="AC98" s="28">
        <v>0.28999999999999998</v>
      </c>
      <c r="AD98" s="28">
        <v>0</v>
      </c>
      <c r="AE98" s="28">
        <v>0</v>
      </c>
      <c r="AF98" s="28">
        <v>2.95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3.36</v>
      </c>
      <c r="AM98" s="28">
        <v>0.19</v>
      </c>
      <c r="AN98" s="28">
        <v>0</v>
      </c>
      <c r="AO98" s="28">
        <v>0</v>
      </c>
      <c r="AP98" s="28">
        <v>0.73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112.17</v>
      </c>
      <c r="AW98" s="28">
        <v>14.88</v>
      </c>
      <c r="AX98" s="28">
        <v>0</v>
      </c>
      <c r="AY98" s="28">
        <v>0</v>
      </c>
      <c r="AZ98" s="28">
        <v>36.08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159.04999999999998</v>
      </c>
      <c r="BG98" s="28">
        <v>8.2899999999999991</v>
      </c>
      <c r="BH98" s="28">
        <v>0.02</v>
      </c>
      <c r="BI98" s="28">
        <v>0</v>
      </c>
      <c r="BJ98" s="28">
        <v>26.88</v>
      </c>
      <c r="BK98" s="29">
        <f t="shared" si="10"/>
        <v>380.83</v>
      </c>
    </row>
    <row r="99" spans="1:63" s="1" customFormat="1" x14ac:dyDescent="0.2">
      <c r="A99" s="26"/>
      <c r="B99" s="27" t="s">
        <v>104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8.94</v>
      </c>
      <c r="I99" s="28">
        <v>176.1</v>
      </c>
      <c r="J99" s="28">
        <v>0</v>
      </c>
      <c r="K99" s="28">
        <v>0</v>
      </c>
      <c r="L99" s="28">
        <v>8.8000000000000007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4</v>
      </c>
      <c r="S99" s="28">
        <v>29.49</v>
      </c>
      <c r="T99" s="28">
        <v>0</v>
      </c>
      <c r="U99" s="28">
        <v>0</v>
      </c>
      <c r="V99" s="28">
        <v>2.38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8.1199999999999992</v>
      </c>
      <c r="AC99" s="28">
        <v>0.18</v>
      </c>
      <c r="AD99" s="28">
        <v>0</v>
      </c>
      <c r="AE99" s="28">
        <v>0</v>
      </c>
      <c r="AF99" s="28">
        <v>2.15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2.91</v>
      </c>
      <c r="AM99" s="28">
        <v>0.01</v>
      </c>
      <c r="AN99" s="28">
        <v>0</v>
      </c>
      <c r="AO99" s="28">
        <v>0</v>
      </c>
      <c r="AP99" s="28">
        <v>0.44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139.57999999999998</v>
      </c>
      <c r="AW99" s="28">
        <v>34.520000000000003</v>
      </c>
      <c r="AX99" s="28">
        <v>0</v>
      </c>
      <c r="AY99" s="28">
        <v>0</v>
      </c>
      <c r="AZ99" s="28">
        <v>150.22999999999999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180.25</v>
      </c>
      <c r="BG99" s="28">
        <v>12.02</v>
      </c>
      <c r="BH99" s="28">
        <v>0.04</v>
      </c>
      <c r="BI99" s="28">
        <v>0</v>
      </c>
      <c r="BJ99" s="28">
        <v>77.099999999999994</v>
      </c>
      <c r="BK99" s="29">
        <f t="shared" si="10"/>
        <v>837.26</v>
      </c>
    </row>
    <row r="100" spans="1:63" s="1" customFormat="1" x14ac:dyDescent="0.2">
      <c r="A100" s="26"/>
      <c r="B100" s="27" t="s">
        <v>105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321.87</v>
      </c>
      <c r="I100" s="28">
        <v>227.16</v>
      </c>
      <c r="J100" s="28">
        <v>0</v>
      </c>
      <c r="K100" s="28">
        <v>0</v>
      </c>
      <c r="L100" s="28">
        <v>445.75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146.6</v>
      </c>
      <c r="S100" s="28">
        <v>11.72</v>
      </c>
      <c r="T100" s="28">
        <v>0</v>
      </c>
      <c r="U100" s="28">
        <v>0</v>
      </c>
      <c r="V100" s="28">
        <v>60.71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2.09</v>
      </c>
      <c r="AC100" s="28">
        <v>0</v>
      </c>
      <c r="AD100" s="28">
        <v>0</v>
      </c>
      <c r="AE100" s="28">
        <v>0</v>
      </c>
      <c r="AF100" s="28">
        <v>1.8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8">
        <v>1.72</v>
      </c>
      <c r="AM100" s="28">
        <v>0.02</v>
      </c>
      <c r="AN100" s="28">
        <v>0</v>
      </c>
      <c r="AO100" s="28">
        <v>0</v>
      </c>
      <c r="AP100" s="28">
        <v>0.73</v>
      </c>
      <c r="AQ100" s="28">
        <v>0</v>
      </c>
      <c r="AR100" s="28">
        <v>0</v>
      </c>
      <c r="AS100" s="28">
        <v>0</v>
      </c>
      <c r="AT100" s="28">
        <v>0</v>
      </c>
      <c r="AU100" s="28">
        <v>0</v>
      </c>
      <c r="AV100" s="28">
        <v>102.93</v>
      </c>
      <c r="AW100" s="28">
        <v>26.71</v>
      </c>
      <c r="AX100" s="28">
        <v>0</v>
      </c>
      <c r="AY100" s="28">
        <v>0</v>
      </c>
      <c r="AZ100" s="28">
        <v>152.74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82.63</v>
      </c>
      <c r="BG100" s="28">
        <v>8.67</v>
      </c>
      <c r="BH100" s="28">
        <v>0</v>
      </c>
      <c r="BI100" s="28">
        <v>0</v>
      </c>
      <c r="BJ100" s="28">
        <v>36.979999999999997</v>
      </c>
      <c r="BK100" s="29">
        <f t="shared" si="10"/>
        <v>1630.83</v>
      </c>
    </row>
    <row r="101" spans="1:63" s="1" customFormat="1" x14ac:dyDescent="0.2">
      <c r="A101" s="26"/>
      <c r="B101" s="27" t="s">
        <v>106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4.2300000000000004</v>
      </c>
      <c r="I101" s="28">
        <v>60.05</v>
      </c>
      <c r="J101" s="28">
        <v>0</v>
      </c>
      <c r="K101" s="28">
        <v>0</v>
      </c>
      <c r="L101" s="28">
        <v>5.61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2.58</v>
      </c>
      <c r="S101" s="28">
        <v>0.28999999999999998</v>
      </c>
      <c r="T101" s="28">
        <v>0</v>
      </c>
      <c r="U101" s="28">
        <v>0</v>
      </c>
      <c r="V101" s="28">
        <v>2.52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2.3199999999999998</v>
      </c>
      <c r="AC101" s="28">
        <v>0.42</v>
      </c>
      <c r="AD101" s="28">
        <v>0</v>
      </c>
      <c r="AE101" s="28">
        <v>0</v>
      </c>
      <c r="AF101" s="28">
        <v>3.66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2.81</v>
      </c>
      <c r="AM101" s="28">
        <v>0</v>
      </c>
      <c r="AN101" s="28">
        <v>0</v>
      </c>
      <c r="AO101" s="28">
        <v>0</v>
      </c>
      <c r="AP101" s="28">
        <v>1.63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8">
        <v>28.29</v>
      </c>
      <c r="AW101" s="28">
        <v>6.54</v>
      </c>
      <c r="AX101" s="28">
        <v>0</v>
      </c>
      <c r="AY101" s="28">
        <v>0</v>
      </c>
      <c r="AZ101" s="28">
        <v>35.33</v>
      </c>
      <c r="BA101" s="28">
        <v>0</v>
      </c>
      <c r="BB101" s="28">
        <v>0</v>
      </c>
      <c r="BC101" s="28">
        <v>0</v>
      </c>
      <c r="BD101" s="28">
        <v>0</v>
      </c>
      <c r="BE101" s="28">
        <v>0</v>
      </c>
      <c r="BF101" s="28">
        <v>44.989999999999995</v>
      </c>
      <c r="BG101" s="28">
        <v>4.57</v>
      </c>
      <c r="BH101" s="28">
        <v>0</v>
      </c>
      <c r="BI101" s="28">
        <v>0</v>
      </c>
      <c r="BJ101" s="28">
        <v>44.35</v>
      </c>
      <c r="BK101" s="29">
        <f t="shared" si="10"/>
        <v>250.18999999999997</v>
      </c>
    </row>
    <row r="102" spans="1:63" s="1" customFormat="1" x14ac:dyDescent="0.2">
      <c r="A102" s="26"/>
      <c r="B102" s="27" t="s">
        <v>107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40.51</v>
      </c>
      <c r="I102" s="28">
        <v>5.96</v>
      </c>
      <c r="J102" s="28">
        <v>0</v>
      </c>
      <c r="K102" s="28">
        <v>0</v>
      </c>
      <c r="L102" s="28">
        <v>34.43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48.06</v>
      </c>
      <c r="S102" s="28">
        <v>5.65</v>
      </c>
      <c r="T102" s="28">
        <v>0</v>
      </c>
      <c r="U102" s="28">
        <v>0</v>
      </c>
      <c r="V102" s="28">
        <v>24.59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9.7799999999999994</v>
      </c>
      <c r="AC102" s="28">
        <v>3.81</v>
      </c>
      <c r="AD102" s="28">
        <v>0</v>
      </c>
      <c r="AE102" s="28">
        <v>0</v>
      </c>
      <c r="AF102" s="28">
        <v>24.59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9.44</v>
      </c>
      <c r="AM102" s="28">
        <v>0.38</v>
      </c>
      <c r="AN102" s="28">
        <v>0</v>
      </c>
      <c r="AO102" s="28">
        <v>0</v>
      </c>
      <c r="AP102" s="28">
        <v>13.21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305.95</v>
      </c>
      <c r="AW102" s="28">
        <v>56.63</v>
      </c>
      <c r="AX102" s="28">
        <v>0</v>
      </c>
      <c r="AY102" s="28">
        <v>0</v>
      </c>
      <c r="AZ102" s="28">
        <v>460.56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577.41999999999996</v>
      </c>
      <c r="BG102" s="28">
        <v>45.38</v>
      </c>
      <c r="BH102" s="28">
        <v>0</v>
      </c>
      <c r="BI102" s="28">
        <v>0</v>
      </c>
      <c r="BJ102" s="28">
        <v>317.69</v>
      </c>
      <c r="BK102" s="29">
        <f t="shared" si="10"/>
        <v>1984.04</v>
      </c>
    </row>
    <row r="103" spans="1:63" s="1" customFormat="1" x14ac:dyDescent="0.2">
      <c r="A103" s="26"/>
      <c r="B103" s="27" t="s">
        <v>108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66.650000000000006</v>
      </c>
      <c r="I103" s="28">
        <v>291.77</v>
      </c>
      <c r="J103" s="28">
        <v>0</v>
      </c>
      <c r="K103" s="28">
        <v>0</v>
      </c>
      <c r="L103" s="28">
        <v>501.36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30.84</v>
      </c>
      <c r="S103" s="28">
        <v>21.46</v>
      </c>
      <c r="T103" s="28">
        <v>0</v>
      </c>
      <c r="U103" s="28">
        <v>0</v>
      </c>
      <c r="V103" s="28">
        <v>50.87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1.03</v>
      </c>
      <c r="AC103" s="28">
        <v>1.58</v>
      </c>
      <c r="AD103" s="28">
        <v>0</v>
      </c>
      <c r="AE103" s="28">
        <v>0</v>
      </c>
      <c r="AF103" s="28">
        <v>1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8">
        <v>0.64</v>
      </c>
      <c r="AM103" s="28">
        <v>0.31</v>
      </c>
      <c r="AN103" s="28">
        <v>0</v>
      </c>
      <c r="AO103" s="28">
        <v>0</v>
      </c>
      <c r="AP103" s="28">
        <v>0.57999999999999996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8">
        <v>47.39</v>
      </c>
      <c r="AW103" s="28">
        <v>77.209999999999994</v>
      </c>
      <c r="AX103" s="28">
        <v>0</v>
      </c>
      <c r="AY103" s="28">
        <v>0</v>
      </c>
      <c r="AZ103" s="28">
        <v>236.23000000000002</v>
      </c>
      <c r="BA103" s="28">
        <v>0</v>
      </c>
      <c r="BB103" s="28">
        <v>0</v>
      </c>
      <c r="BC103" s="28">
        <v>0</v>
      </c>
      <c r="BD103" s="28">
        <v>0</v>
      </c>
      <c r="BE103" s="28">
        <v>0</v>
      </c>
      <c r="BF103" s="28">
        <v>23.31</v>
      </c>
      <c r="BG103" s="28">
        <v>6.93</v>
      </c>
      <c r="BH103" s="28">
        <v>0</v>
      </c>
      <c r="BI103" s="28">
        <v>0</v>
      </c>
      <c r="BJ103" s="28">
        <v>36.01</v>
      </c>
      <c r="BK103" s="29">
        <f t="shared" si="10"/>
        <v>1395.17</v>
      </c>
    </row>
    <row r="104" spans="1:63" s="1" customFormat="1" x14ac:dyDescent="0.2">
      <c r="A104" s="26"/>
      <c r="B104" s="27" t="s">
        <v>109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26.12</v>
      </c>
      <c r="I104" s="28">
        <v>31.73</v>
      </c>
      <c r="J104" s="28">
        <v>0</v>
      </c>
      <c r="K104" s="28">
        <v>0</v>
      </c>
      <c r="L104" s="28">
        <v>31.98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27.98</v>
      </c>
      <c r="S104" s="28">
        <v>18.38</v>
      </c>
      <c r="T104" s="28">
        <v>0.23</v>
      </c>
      <c r="U104" s="28">
        <v>0</v>
      </c>
      <c r="V104" s="28">
        <v>25.57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36.93</v>
      </c>
      <c r="AC104" s="28">
        <v>6.66</v>
      </c>
      <c r="AD104" s="28">
        <v>0.14000000000000001</v>
      </c>
      <c r="AE104" s="28">
        <v>0</v>
      </c>
      <c r="AF104" s="28">
        <v>156.02000000000001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31.25</v>
      </c>
      <c r="AM104" s="28">
        <v>2.61</v>
      </c>
      <c r="AN104" s="28">
        <v>0</v>
      </c>
      <c r="AO104" s="28">
        <v>0</v>
      </c>
      <c r="AP104" s="28">
        <v>87.03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v>330.67</v>
      </c>
      <c r="AW104" s="28">
        <v>100.44</v>
      </c>
      <c r="AX104" s="28">
        <v>0.16</v>
      </c>
      <c r="AY104" s="28">
        <v>0</v>
      </c>
      <c r="AZ104" s="28">
        <v>643.21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547.57000000000005</v>
      </c>
      <c r="BG104" s="28">
        <v>81.25</v>
      </c>
      <c r="BH104" s="28">
        <v>1.84</v>
      </c>
      <c r="BI104" s="28">
        <v>0</v>
      </c>
      <c r="BJ104" s="28">
        <v>407.25</v>
      </c>
      <c r="BK104" s="29">
        <f t="shared" si="10"/>
        <v>2595.0200000000004</v>
      </c>
    </row>
    <row r="105" spans="1:63" s="1" customFormat="1" x14ac:dyDescent="0.2">
      <c r="A105" s="26"/>
      <c r="B105" s="27" t="s">
        <v>110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7.28</v>
      </c>
      <c r="I105" s="28">
        <v>10.18</v>
      </c>
      <c r="J105" s="28">
        <v>0</v>
      </c>
      <c r="K105" s="28">
        <v>0</v>
      </c>
      <c r="L105" s="28">
        <v>10.49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6.66</v>
      </c>
      <c r="S105" s="28">
        <v>1.73</v>
      </c>
      <c r="T105" s="28">
        <v>0.24</v>
      </c>
      <c r="U105" s="28">
        <v>0</v>
      </c>
      <c r="V105" s="28">
        <v>7.83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0.97</v>
      </c>
      <c r="AC105" s="28">
        <v>0</v>
      </c>
      <c r="AD105" s="28">
        <v>0</v>
      </c>
      <c r="AE105" s="28">
        <v>0</v>
      </c>
      <c r="AF105" s="28">
        <v>1.62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0.74</v>
      </c>
      <c r="AM105" s="28">
        <v>0.1</v>
      </c>
      <c r="AN105" s="28">
        <v>0</v>
      </c>
      <c r="AO105" s="28">
        <v>0</v>
      </c>
      <c r="AP105" s="28">
        <v>1.26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11.27</v>
      </c>
      <c r="AW105" s="28">
        <v>1.84</v>
      </c>
      <c r="AX105" s="28">
        <v>0</v>
      </c>
      <c r="AY105" s="28">
        <v>0</v>
      </c>
      <c r="AZ105" s="28">
        <v>14.230000000000011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19.62</v>
      </c>
      <c r="BG105" s="28">
        <v>2.29</v>
      </c>
      <c r="BH105" s="28">
        <v>0</v>
      </c>
      <c r="BI105" s="28">
        <v>0</v>
      </c>
      <c r="BJ105" s="28">
        <v>18.899999999999999</v>
      </c>
      <c r="BK105" s="29">
        <f t="shared" si="10"/>
        <v>117.25</v>
      </c>
    </row>
    <row r="106" spans="1:63" s="1" customFormat="1" x14ac:dyDescent="0.2">
      <c r="A106" s="57"/>
      <c r="B106" s="58" t="s">
        <v>111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5.08</v>
      </c>
      <c r="I106" s="59">
        <v>5.63</v>
      </c>
      <c r="J106" s="59">
        <v>0</v>
      </c>
      <c r="K106" s="59">
        <v>0</v>
      </c>
      <c r="L106" s="59">
        <v>7.08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3.09</v>
      </c>
      <c r="S106" s="59">
        <v>1.6</v>
      </c>
      <c r="T106" s="59">
        <v>0.25</v>
      </c>
      <c r="U106" s="59">
        <v>0</v>
      </c>
      <c r="V106" s="59">
        <v>3.7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  <c r="AB106" s="59">
        <v>0.48</v>
      </c>
      <c r="AC106" s="59">
        <v>0</v>
      </c>
      <c r="AD106" s="59">
        <v>0</v>
      </c>
      <c r="AE106" s="59">
        <v>0</v>
      </c>
      <c r="AF106" s="59">
        <v>0.5</v>
      </c>
      <c r="AG106" s="59">
        <v>0</v>
      </c>
      <c r="AH106" s="59">
        <v>0</v>
      </c>
      <c r="AI106" s="59">
        <v>0</v>
      </c>
      <c r="AJ106" s="59">
        <v>0</v>
      </c>
      <c r="AK106" s="59">
        <v>0</v>
      </c>
      <c r="AL106" s="59">
        <v>0.41</v>
      </c>
      <c r="AM106" s="59">
        <v>0</v>
      </c>
      <c r="AN106" s="59">
        <v>0</v>
      </c>
      <c r="AO106" s="59">
        <v>0</v>
      </c>
      <c r="AP106" s="59">
        <v>0.55000000000000004</v>
      </c>
      <c r="AQ106" s="59">
        <v>0</v>
      </c>
      <c r="AR106" s="59">
        <v>0</v>
      </c>
      <c r="AS106" s="59">
        <v>0</v>
      </c>
      <c r="AT106" s="59">
        <v>0</v>
      </c>
      <c r="AU106" s="59">
        <v>0</v>
      </c>
      <c r="AV106" s="59">
        <v>7.39</v>
      </c>
      <c r="AW106" s="59">
        <v>3.18</v>
      </c>
      <c r="AX106" s="59">
        <v>0</v>
      </c>
      <c r="AY106" s="59">
        <v>0</v>
      </c>
      <c r="AZ106" s="59">
        <v>13.37</v>
      </c>
      <c r="BA106" s="59">
        <v>0</v>
      </c>
      <c r="BB106" s="59">
        <v>0</v>
      </c>
      <c r="BC106" s="59">
        <v>0</v>
      </c>
      <c r="BD106" s="59">
        <v>0</v>
      </c>
      <c r="BE106" s="59">
        <v>0</v>
      </c>
      <c r="BF106" s="59">
        <v>13.77</v>
      </c>
      <c r="BG106" s="59">
        <v>2.34</v>
      </c>
      <c r="BH106" s="59">
        <v>0</v>
      </c>
      <c r="BI106" s="59">
        <v>0</v>
      </c>
      <c r="BJ106" s="59">
        <v>13.06</v>
      </c>
      <c r="BK106" s="29">
        <f t="shared" si="10"/>
        <v>81.48</v>
      </c>
    </row>
    <row r="107" spans="1:63" s="1" customFormat="1" ht="12.75" thickBot="1" x14ac:dyDescent="0.25">
      <c r="A107" s="57"/>
      <c r="B107" s="58" t="s">
        <v>112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4.6399999999999997</v>
      </c>
      <c r="I107" s="59">
        <v>2.72</v>
      </c>
      <c r="J107" s="59">
        <v>0</v>
      </c>
      <c r="K107" s="59">
        <v>0</v>
      </c>
      <c r="L107" s="59">
        <v>9.1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5.01</v>
      </c>
      <c r="S107" s="59">
        <v>0.32</v>
      </c>
      <c r="T107" s="59">
        <v>0</v>
      </c>
      <c r="U107" s="59">
        <v>0</v>
      </c>
      <c r="V107" s="59">
        <v>8.99</v>
      </c>
      <c r="W107" s="59">
        <v>0</v>
      </c>
      <c r="X107" s="59">
        <v>0</v>
      </c>
      <c r="Y107" s="59">
        <v>0</v>
      </c>
      <c r="Z107" s="59">
        <v>0</v>
      </c>
      <c r="AA107" s="59">
        <v>0</v>
      </c>
      <c r="AB107" s="59">
        <v>0.6</v>
      </c>
      <c r="AC107" s="59">
        <v>0</v>
      </c>
      <c r="AD107" s="59">
        <v>0</v>
      </c>
      <c r="AE107" s="59">
        <v>0</v>
      </c>
      <c r="AF107" s="59">
        <v>1.1200000000000001</v>
      </c>
      <c r="AG107" s="59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0.61</v>
      </c>
      <c r="AM107" s="59">
        <v>0</v>
      </c>
      <c r="AN107" s="59">
        <v>0</v>
      </c>
      <c r="AO107" s="59">
        <v>0</v>
      </c>
      <c r="AP107" s="59">
        <v>0.47</v>
      </c>
      <c r="AQ107" s="59">
        <v>0</v>
      </c>
      <c r="AR107" s="59">
        <v>0</v>
      </c>
      <c r="AS107" s="59">
        <v>0</v>
      </c>
      <c r="AT107" s="59">
        <v>0</v>
      </c>
      <c r="AU107" s="59">
        <v>0</v>
      </c>
      <c r="AV107" s="59">
        <v>8.24</v>
      </c>
      <c r="AW107" s="59">
        <v>2.2599999999999998</v>
      </c>
      <c r="AX107" s="59">
        <v>0</v>
      </c>
      <c r="AY107" s="59">
        <v>0</v>
      </c>
      <c r="AZ107" s="59">
        <v>12.3</v>
      </c>
      <c r="BA107" s="59">
        <v>0</v>
      </c>
      <c r="BB107" s="59">
        <v>0</v>
      </c>
      <c r="BC107" s="59">
        <v>0</v>
      </c>
      <c r="BD107" s="59">
        <v>0</v>
      </c>
      <c r="BE107" s="59">
        <v>0</v>
      </c>
      <c r="BF107" s="59">
        <v>17.000000000000004</v>
      </c>
      <c r="BG107" s="59">
        <v>2.95</v>
      </c>
      <c r="BH107" s="59">
        <v>0</v>
      </c>
      <c r="BI107" s="59">
        <v>0</v>
      </c>
      <c r="BJ107" s="59">
        <v>16.64</v>
      </c>
      <c r="BK107" s="29">
        <f t="shared" si="10"/>
        <v>92.97</v>
      </c>
    </row>
    <row r="108" spans="1:63" s="1" customFormat="1" ht="12.75" thickBot="1" x14ac:dyDescent="0.25">
      <c r="A108" s="32"/>
      <c r="B108" s="33" t="s">
        <v>21</v>
      </c>
      <c r="C108" s="34">
        <f t="shared" ref="C108:BJ108" si="11">SUM(C84:C107)</f>
        <v>0</v>
      </c>
      <c r="D108" s="34">
        <f t="shared" si="11"/>
        <v>111.08</v>
      </c>
      <c r="E108" s="34">
        <f t="shared" si="11"/>
        <v>0</v>
      </c>
      <c r="F108" s="34">
        <f t="shared" si="11"/>
        <v>0</v>
      </c>
      <c r="G108" s="34">
        <f t="shared" si="11"/>
        <v>0</v>
      </c>
      <c r="H108" s="34">
        <f t="shared" si="11"/>
        <v>3181.5200000000009</v>
      </c>
      <c r="I108" s="34">
        <f t="shared" si="11"/>
        <v>6610.1</v>
      </c>
      <c r="J108" s="34">
        <f t="shared" si="11"/>
        <v>21.06</v>
      </c>
      <c r="K108" s="34">
        <f t="shared" si="11"/>
        <v>0</v>
      </c>
      <c r="L108" s="34">
        <f t="shared" si="11"/>
        <v>5031.2199999999993</v>
      </c>
      <c r="M108" s="34">
        <f t="shared" si="11"/>
        <v>0</v>
      </c>
      <c r="N108" s="34">
        <f t="shared" si="11"/>
        <v>0</v>
      </c>
      <c r="O108" s="34">
        <f t="shared" si="11"/>
        <v>0</v>
      </c>
      <c r="P108" s="34">
        <f t="shared" si="11"/>
        <v>0</v>
      </c>
      <c r="Q108" s="34">
        <f t="shared" si="11"/>
        <v>0</v>
      </c>
      <c r="R108" s="34">
        <f t="shared" si="11"/>
        <v>1861.2599999999998</v>
      </c>
      <c r="S108" s="34">
        <f t="shared" si="11"/>
        <v>603.72000000000025</v>
      </c>
      <c r="T108" s="34">
        <f t="shared" si="11"/>
        <v>1.95</v>
      </c>
      <c r="U108" s="34">
        <f t="shared" si="11"/>
        <v>0</v>
      </c>
      <c r="V108" s="34">
        <f t="shared" si="11"/>
        <v>882.17000000000007</v>
      </c>
      <c r="W108" s="34">
        <f t="shared" si="11"/>
        <v>0</v>
      </c>
      <c r="X108" s="34">
        <f t="shared" si="11"/>
        <v>0</v>
      </c>
      <c r="Y108" s="34">
        <f t="shared" si="11"/>
        <v>0</v>
      </c>
      <c r="Z108" s="34">
        <f t="shared" si="11"/>
        <v>0</v>
      </c>
      <c r="AA108" s="34">
        <f t="shared" si="11"/>
        <v>0</v>
      </c>
      <c r="AB108" s="34">
        <f t="shared" si="11"/>
        <v>413.13</v>
      </c>
      <c r="AC108" s="34">
        <f t="shared" si="11"/>
        <v>68.03</v>
      </c>
      <c r="AD108" s="34">
        <f t="shared" si="11"/>
        <v>0.14000000000000001</v>
      </c>
      <c r="AE108" s="34">
        <f t="shared" si="11"/>
        <v>0</v>
      </c>
      <c r="AF108" s="34">
        <f t="shared" si="11"/>
        <v>602.83999999999992</v>
      </c>
      <c r="AG108" s="34">
        <f t="shared" si="11"/>
        <v>0</v>
      </c>
      <c r="AH108" s="34">
        <f t="shared" si="11"/>
        <v>0</v>
      </c>
      <c r="AI108" s="34">
        <f t="shared" si="11"/>
        <v>0</v>
      </c>
      <c r="AJ108" s="34">
        <f t="shared" si="11"/>
        <v>0</v>
      </c>
      <c r="AK108" s="34">
        <f t="shared" si="11"/>
        <v>0</v>
      </c>
      <c r="AL108" s="34">
        <f t="shared" si="11"/>
        <v>305.00000000000006</v>
      </c>
      <c r="AM108" s="34">
        <f t="shared" si="11"/>
        <v>25.069999999999997</v>
      </c>
      <c r="AN108" s="34">
        <f t="shared" si="11"/>
        <v>0</v>
      </c>
      <c r="AO108" s="34">
        <f t="shared" si="11"/>
        <v>0</v>
      </c>
      <c r="AP108" s="34">
        <f t="shared" si="11"/>
        <v>247.64</v>
      </c>
      <c r="AQ108" s="34">
        <f t="shared" si="11"/>
        <v>0</v>
      </c>
      <c r="AR108" s="34">
        <f t="shared" si="11"/>
        <v>0.13</v>
      </c>
      <c r="AS108" s="34">
        <f t="shared" si="11"/>
        <v>0.36000000000000004</v>
      </c>
      <c r="AT108" s="34">
        <f t="shared" si="11"/>
        <v>0</v>
      </c>
      <c r="AU108" s="34">
        <f t="shared" si="11"/>
        <v>0</v>
      </c>
      <c r="AV108" s="34">
        <f t="shared" si="11"/>
        <v>16538.960000000003</v>
      </c>
      <c r="AW108" s="34">
        <f t="shared" si="11"/>
        <v>3116.2000000000003</v>
      </c>
      <c r="AX108" s="34">
        <f t="shared" si="11"/>
        <v>4.6099999999999994</v>
      </c>
      <c r="AY108" s="34">
        <f t="shared" si="11"/>
        <v>0.22</v>
      </c>
      <c r="AZ108" s="34">
        <f t="shared" si="11"/>
        <v>12929.859999999995</v>
      </c>
      <c r="BA108" s="34">
        <f t="shared" si="11"/>
        <v>0</v>
      </c>
      <c r="BB108" s="34">
        <f t="shared" si="11"/>
        <v>0</v>
      </c>
      <c r="BC108" s="34">
        <f t="shared" si="11"/>
        <v>0</v>
      </c>
      <c r="BD108" s="34">
        <f t="shared" si="11"/>
        <v>0</v>
      </c>
      <c r="BE108" s="34">
        <f t="shared" si="11"/>
        <v>0</v>
      </c>
      <c r="BF108" s="34">
        <f t="shared" si="11"/>
        <v>18112.530000000002</v>
      </c>
      <c r="BG108" s="34">
        <f t="shared" si="11"/>
        <v>1040.6699999999996</v>
      </c>
      <c r="BH108" s="34">
        <f t="shared" si="11"/>
        <v>4.05</v>
      </c>
      <c r="BI108" s="34">
        <f t="shared" si="11"/>
        <v>0</v>
      </c>
      <c r="BJ108" s="34">
        <f t="shared" si="11"/>
        <v>6232.7600000000011</v>
      </c>
      <c r="BK108" s="34">
        <f>SUM(BK84:BK107)</f>
        <v>77946.28</v>
      </c>
    </row>
    <row r="109" spans="1:63" s="1" customFormat="1" ht="12.75" thickBot="1" x14ac:dyDescent="0.25">
      <c r="A109" s="32"/>
      <c r="B109" s="60" t="s">
        <v>113</v>
      </c>
      <c r="C109" s="34">
        <f t="shared" ref="C109:BK109" si="12">C108+C82</f>
        <v>0</v>
      </c>
      <c r="D109" s="34">
        <f t="shared" si="12"/>
        <v>111.08</v>
      </c>
      <c r="E109" s="34">
        <f t="shared" si="12"/>
        <v>0</v>
      </c>
      <c r="F109" s="34">
        <f t="shared" si="12"/>
        <v>0</v>
      </c>
      <c r="G109" s="34">
        <f t="shared" si="12"/>
        <v>0</v>
      </c>
      <c r="H109" s="34">
        <f t="shared" si="12"/>
        <v>3263.0300000000011</v>
      </c>
      <c r="I109" s="34">
        <f t="shared" si="12"/>
        <v>6616.3700000000008</v>
      </c>
      <c r="J109" s="34">
        <f t="shared" si="12"/>
        <v>21.06</v>
      </c>
      <c r="K109" s="34">
        <f t="shared" si="12"/>
        <v>0</v>
      </c>
      <c r="L109" s="34">
        <f t="shared" si="12"/>
        <v>5058.7999999999993</v>
      </c>
      <c r="M109" s="34">
        <f t="shared" si="12"/>
        <v>0</v>
      </c>
      <c r="N109" s="34">
        <f t="shared" si="12"/>
        <v>0</v>
      </c>
      <c r="O109" s="34">
        <f t="shared" si="12"/>
        <v>0</v>
      </c>
      <c r="P109" s="34">
        <f t="shared" si="12"/>
        <v>0</v>
      </c>
      <c r="Q109" s="34">
        <f t="shared" si="12"/>
        <v>0</v>
      </c>
      <c r="R109" s="34">
        <f t="shared" si="12"/>
        <v>1937.8799999999997</v>
      </c>
      <c r="S109" s="34">
        <f t="shared" si="12"/>
        <v>607.5500000000003</v>
      </c>
      <c r="T109" s="34">
        <f t="shared" si="12"/>
        <v>1.97</v>
      </c>
      <c r="U109" s="34">
        <f t="shared" si="12"/>
        <v>0</v>
      </c>
      <c r="V109" s="34">
        <f t="shared" si="12"/>
        <v>894.06000000000006</v>
      </c>
      <c r="W109" s="34">
        <f t="shared" si="12"/>
        <v>0</v>
      </c>
      <c r="X109" s="34">
        <f t="shared" si="12"/>
        <v>0</v>
      </c>
      <c r="Y109" s="34">
        <f t="shared" si="12"/>
        <v>0</v>
      </c>
      <c r="Z109" s="34">
        <f t="shared" si="12"/>
        <v>0</v>
      </c>
      <c r="AA109" s="34">
        <f t="shared" si="12"/>
        <v>0</v>
      </c>
      <c r="AB109" s="34">
        <f t="shared" si="12"/>
        <v>425.11</v>
      </c>
      <c r="AC109" s="34">
        <f t="shared" si="12"/>
        <v>70.23</v>
      </c>
      <c r="AD109" s="34">
        <f t="shared" si="12"/>
        <v>0.14000000000000001</v>
      </c>
      <c r="AE109" s="34">
        <f t="shared" si="12"/>
        <v>0</v>
      </c>
      <c r="AF109" s="34">
        <f t="shared" si="12"/>
        <v>607.93999999999994</v>
      </c>
      <c r="AG109" s="34">
        <f t="shared" si="12"/>
        <v>0</v>
      </c>
      <c r="AH109" s="34">
        <f t="shared" si="12"/>
        <v>0</v>
      </c>
      <c r="AI109" s="34">
        <f t="shared" si="12"/>
        <v>0</v>
      </c>
      <c r="AJ109" s="34">
        <f t="shared" si="12"/>
        <v>0</v>
      </c>
      <c r="AK109" s="34">
        <f t="shared" si="12"/>
        <v>0</v>
      </c>
      <c r="AL109" s="34">
        <f t="shared" si="12"/>
        <v>316.95000000000005</v>
      </c>
      <c r="AM109" s="34">
        <f t="shared" si="12"/>
        <v>25.549999999999997</v>
      </c>
      <c r="AN109" s="34">
        <f t="shared" si="12"/>
        <v>0</v>
      </c>
      <c r="AO109" s="34">
        <f t="shared" si="12"/>
        <v>0</v>
      </c>
      <c r="AP109" s="34">
        <f t="shared" si="12"/>
        <v>251.04999999999998</v>
      </c>
      <c r="AQ109" s="34">
        <f t="shared" si="12"/>
        <v>0</v>
      </c>
      <c r="AR109" s="34">
        <f t="shared" si="12"/>
        <v>0.13</v>
      </c>
      <c r="AS109" s="34">
        <f t="shared" si="12"/>
        <v>0.36000000000000004</v>
      </c>
      <c r="AT109" s="34">
        <f t="shared" si="12"/>
        <v>0</v>
      </c>
      <c r="AU109" s="34">
        <f t="shared" si="12"/>
        <v>0</v>
      </c>
      <c r="AV109" s="34">
        <f t="shared" si="12"/>
        <v>18617.370000000003</v>
      </c>
      <c r="AW109" s="34">
        <f t="shared" si="12"/>
        <v>3180.3</v>
      </c>
      <c r="AX109" s="34">
        <f t="shared" si="12"/>
        <v>4.72</v>
      </c>
      <c r="AY109" s="34">
        <f t="shared" si="12"/>
        <v>0.22</v>
      </c>
      <c r="AZ109" s="34">
        <f t="shared" si="12"/>
        <v>13123.149999999996</v>
      </c>
      <c r="BA109" s="34">
        <f t="shared" si="12"/>
        <v>0</v>
      </c>
      <c r="BB109" s="34">
        <f t="shared" si="12"/>
        <v>0</v>
      </c>
      <c r="BC109" s="34">
        <f t="shared" si="12"/>
        <v>0</v>
      </c>
      <c r="BD109" s="34">
        <f t="shared" si="12"/>
        <v>0</v>
      </c>
      <c r="BE109" s="34">
        <f t="shared" si="12"/>
        <v>0</v>
      </c>
      <c r="BF109" s="34">
        <f t="shared" si="12"/>
        <v>20130.200000000004</v>
      </c>
      <c r="BG109" s="34">
        <f t="shared" si="12"/>
        <v>1148.3099999999997</v>
      </c>
      <c r="BH109" s="34">
        <f t="shared" si="12"/>
        <v>4.05</v>
      </c>
      <c r="BI109" s="34">
        <f t="shared" si="12"/>
        <v>0</v>
      </c>
      <c r="BJ109" s="34">
        <f t="shared" si="12"/>
        <v>6426.5700000000015</v>
      </c>
      <c r="BK109" s="39">
        <f t="shared" si="12"/>
        <v>82844.149999999994</v>
      </c>
    </row>
    <row r="110" spans="1:63" s="1" customFormat="1" x14ac:dyDescent="0.2">
      <c r="A110" s="52"/>
      <c r="B110" s="53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8"/>
    </row>
    <row r="111" spans="1:63" s="1" customFormat="1" x14ac:dyDescent="0.2">
      <c r="A111" s="22" t="s">
        <v>114</v>
      </c>
      <c r="B111" s="54" t="s">
        <v>115</v>
      </c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6"/>
    </row>
    <row r="112" spans="1:63" s="1" customFormat="1" x14ac:dyDescent="0.2">
      <c r="A112" s="22" t="s">
        <v>12</v>
      </c>
      <c r="B112" s="47" t="s">
        <v>116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41.24</v>
      </c>
      <c r="I112" s="48">
        <v>207.63</v>
      </c>
      <c r="J112" s="48">
        <v>0</v>
      </c>
      <c r="K112" s="48">
        <v>0</v>
      </c>
      <c r="L112" s="48">
        <v>44.09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26.26</v>
      </c>
      <c r="S112" s="48">
        <v>13.6</v>
      </c>
      <c r="T112" s="48">
        <v>0</v>
      </c>
      <c r="U112" s="48">
        <v>0</v>
      </c>
      <c r="V112" s="48">
        <v>25.71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3.8</v>
      </c>
      <c r="AC112" s="48">
        <v>0.21</v>
      </c>
      <c r="AD112" s="48">
        <v>0</v>
      </c>
      <c r="AE112" s="48">
        <v>0</v>
      </c>
      <c r="AF112" s="48">
        <v>4.1100000000000003</v>
      </c>
      <c r="AG112" s="48">
        <v>0</v>
      </c>
      <c r="AH112" s="48">
        <v>0</v>
      </c>
      <c r="AI112" s="48">
        <v>0</v>
      </c>
      <c r="AJ112" s="48">
        <v>0</v>
      </c>
      <c r="AK112" s="48">
        <v>0</v>
      </c>
      <c r="AL112" s="48">
        <v>3.55</v>
      </c>
      <c r="AM112" s="48">
        <v>0.42</v>
      </c>
      <c r="AN112" s="48">
        <v>0</v>
      </c>
      <c r="AO112" s="48">
        <v>0</v>
      </c>
      <c r="AP112" s="48">
        <v>2.29</v>
      </c>
      <c r="AQ112" s="48">
        <v>0</v>
      </c>
      <c r="AR112" s="48">
        <v>0</v>
      </c>
      <c r="AS112" s="48">
        <v>0.01</v>
      </c>
      <c r="AT112" s="48">
        <v>0</v>
      </c>
      <c r="AU112" s="48">
        <v>0</v>
      </c>
      <c r="AV112" s="48">
        <v>1045.54</v>
      </c>
      <c r="AW112" s="48">
        <v>160.96</v>
      </c>
      <c r="AX112" s="48">
        <v>0.99</v>
      </c>
      <c r="AY112" s="48">
        <v>0</v>
      </c>
      <c r="AZ112" s="48">
        <v>745.19</v>
      </c>
      <c r="BA112" s="48">
        <v>0</v>
      </c>
      <c r="BB112" s="48">
        <v>0</v>
      </c>
      <c r="BC112" s="48">
        <v>0</v>
      </c>
      <c r="BD112" s="48">
        <v>0</v>
      </c>
      <c r="BE112" s="48">
        <v>0</v>
      </c>
      <c r="BF112" s="48">
        <v>1110.55</v>
      </c>
      <c r="BG112" s="48">
        <v>108.75</v>
      </c>
      <c r="BH112" s="48">
        <v>1.5</v>
      </c>
      <c r="BI112" s="48">
        <v>0</v>
      </c>
      <c r="BJ112" s="48">
        <v>581.16</v>
      </c>
      <c r="BK112" s="29">
        <f>SUM(C112:BJ112)</f>
        <v>4127.5600000000004</v>
      </c>
    </row>
    <row r="113" spans="1:63" s="1" customFormat="1" ht="12.75" thickBot="1" x14ac:dyDescent="0.25">
      <c r="A113" s="30"/>
      <c r="B113" s="6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62"/>
    </row>
    <row r="114" spans="1:63" s="1" customFormat="1" ht="12.75" thickBot="1" x14ac:dyDescent="0.25">
      <c r="A114" s="32"/>
      <c r="B114" s="60" t="s">
        <v>117</v>
      </c>
      <c r="C114" s="34">
        <f>SUM(C112:C113)</f>
        <v>0</v>
      </c>
      <c r="D114" s="34">
        <f t="shared" ref="D114:BK114" si="13">SUM(D112:D113)</f>
        <v>0</v>
      </c>
      <c r="E114" s="34">
        <f t="shared" si="13"/>
        <v>0</v>
      </c>
      <c r="F114" s="34">
        <f t="shared" si="13"/>
        <v>0</v>
      </c>
      <c r="G114" s="34">
        <f t="shared" si="13"/>
        <v>0</v>
      </c>
      <c r="H114" s="34">
        <f t="shared" si="13"/>
        <v>41.24</v>
      </c>
      <c r="I114" s="34">
        <f t="shared" si="13"/>
        <v>207.63</v>
      </c>
      <c r="J114" s="34">
        <f t="shared" si="13"/>
        <v>0</v>
      </c>
      <c r="K114" s="34">
        <f t="shared" si="13"/>
        <v>0</v>
      </c>
      <c r="L114" s="34">
        <f t="shared" si="13"/>
        <v>44.09</v>
      </c>
      <c r="M114" s="34">
        <f t="shared" si="13"/>
        <v>0</v>
      </c>
      <c r="N114" s="34">
        <f t="shared" si="13"/>
        <v>0</v>
      </c>
      <c r="O114" s="34">
        <f t="shared" si="13"/>
        <v>0</v>
      </c>
      <c r="P114" s="34">
        <f t="shared" si="13"/>
        <v>0</v>
      </c>
      <c r="Q114" s="34">
        <f t="shared" si="13"/>
        <v>0</v>
      </c>
      <c r="R114" s="34">
        <f t="shared" si="13"/>
        <v>26.26</v>
      </c>
      <c r="S114" s="34">
        <f t="shared" si="13"/>
        <v>13.6</v>
      </c>
      <c r="T114" s="34">
        <f t="shared" si="13"/>
        <v>0</v>
      </c>
      <c r="U114" s="34">
        <f t="shared" si="13"/>
        <v>0</v>
      </c>
      <c r="V114" s="34">
        <f t="shared" si="13"/>
        <v>25.71</v>
      </c>
      <c r="W114" s="34">
        <f t="shared" si="13"/>
        <v>0</v>
      </c>
      <c r="X114" s="34">
        <f t="shared" si="13"/>
        <v>0</v>
      </c>
      <c r="Y114" s="34">
        <f t="shared" si="13"/>
        <v>0</v>
      </c>
      <c r="Z114" s="34">
        <f t="shared" si="13"/>
        <v>0</v>
      </c>
      <c r="AA114" s="34">
        <f t="shared" si="13"/>
        <v>0</v>
      </c>
      <c r="AB114" s="34">
        <f t="shared" si="13"/>
        <v>3.8</v>
      </c>
      <c r="AC114" s="34">
        <f t="shared" si="13"/>
        <v>0.21</v>
      </c>
      <c r="AD114" s="34">
        <f t="shared" si="13"/>
        <v>0</v>
      </c>
      <c r="AE114" s="34">
        <f t="shared" si="13"/>
        <v>0</v>
      </c>
      <c r="AF114" s="34">
        <f t="shared" si="13"/>
        <v>4.1100000000000003</v>
      </c>
      <c r="AG114" s="34">
        <f t="shared" si="13"/>
        <v>0</v>
      </c>
      <c r="AH114" s="34">
        <f t="shared" si="13"/>
        <v>0</v>
      </c>
      <c r="AI114" s="34">
        <f t="shared" si="13"/>
        <v>0</v>
      </c>
      <c r="AJ114" s="34">
        <f t="shared" si="13"/>
        <v>0</v>
      </c>
      <c r="AK114" s="34">
        <f t="shared" si="13"/>
        <v>0</v>
      </c>
      <c r="AL114" s="34">
        <f t="shared" si="13"/>
        <v>3.55</v>
      </c>
      <c r="AM114" s="34">
        <f t="shared" si="13"/>
        <v>0.42</v>
      </c>
      <c r="AN114" s="34">
        <f t="shared" si="13"/>
        <v>0</v>
      </c>
      <c r="AO114" s="34">
        <f t="shared" si="13"/>
        <v>0</v>
      </c>
      <c r="AP114" s="34">
        <f t="shared" si="13"/>
        <v>2.29</v>
      </c>
      <c r="AQ114" s="34">
        <f t="shared" si="13"/>
        <v>0</v>
      </c>
      <c r="AR114" s="34">
        <f t="shared" si="13"/>
        <v>0</v>
      </c>
      <c r="AS114" s="34">
        <f t="shared" si="13"/>
        <v>0.01</v>
      </c>
      <c r="AT114" s="34">
        <f t="shared" si="13"/>
        <v>0</v>
      </c>
      <c r="AU114" s="34">
        <f t="shared" si="13"/>
        <v>0</v>
      </c>
      <c r="AV114" s="34">
        <f t="shared" si="13"/>
        <v>1045.54</v>
      </c>
      <c r="AW114" s="34">
        <f t="shared" si="13"/>
        <v>160.96</v>
      </c>
      <c r="AX114" s="34">
        <f t="shared" si="13"/>
        <v>0.99</v>
      </c>
      <c r="AY114" s="34">
        <f t="shared" si="13"/>
        <v>0</v>
      </c>
      <c r="AZ114" s="34">
        <f t="shared" si="13"/>
        <v>745.19</v>
      </c>
      <c r="BA114" s="34">
        <f t="shared" si="13"/>
        <v>0</v>
      </c>
      <c r="BB114" s="34">
        <f t="shared" si="13"/>
        <v>0</v>
      </c>
      <c r="BC114" s="34">
        <f t="shared" si="13"/>
        <v>0</v>
      </c>
      <c r="BD114" s="34">
        <f t="shared" si="13"/>
        <v>0</v>
      </c>
      <c r="BE114" s="34">
        <f t="shared" si="13"/>
        <v>0</v>
      </c>
      <c r="BF114" s="34">
        <f t="shared" si="13"/>
        <v>1110.55</v>
      </c>
      <c r="BG114" s="34">
        <f t="shared" si="13"/>
        <v>108.75</v>
      </c>
      <c r="BH114" s="34">
        <f t="shared" si="13"/>
        <v>1.5</v>
      </c>
      <c r="BI114" s="34">
        <f t="shared" si="13"/>
        <v>0</v>
      </c>
      <c r="BJ114" s="34">
        <f t="shared" si="13"/>
        <v>581.16</v>
      </c>
      <c r="BK114" s="34">
        <f t="shared" si="13"/>
        <v>4127.5600000000004</v>
      </c>
    </row>
    <row r="115" spans="1:63" s="1" customFormat="1" x14ac:dyDescent="0.2">
      <c r="A115" s="52"/>
      <c r="B115" s="53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8"/>
    </row>
    <row r="116" spans="1:63" s="1" customFormat="1" x14ac:dyDescent="0.2">
      <c r="A116" s="22" t="s">
        <v>118</v>
      </c>
      <c r="B116" s="54" t="s">
        <v>119</v>
      </c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9"/>
    </row>
    <row r="117" spans="1:63" s="1" customFormat="1" x14ac:dyDescent="0.2">
      <c r="A117" s="22" t="s">
        <v>12</v>
      </c>
      <c r="B117" s="23" t="s">
        <v>120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62"/>
    </row>
    <row r="118" spans="1:63" s="1" customFormat="1" ht="12.75" thickBot="1" x14ac:dyDescent="0.25">
      <c r="A118" s="30"/>
      <c r="B118" s="63" t="s">
        <v>121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8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8">
        <v>0</v>
      </c>
      <c r="AS118" s="28">
        <v>0</v>
      </c>
      <c r="AT118" s="28">
        <v>0</v>
      </c>
      <c r="AU118" s="28">
        <v>0</v>
      </c>
      <c r="AV118" s="28">
        <v>101.66</v>
      </c>
      <c r="AW118" s="28">
        <v>25.819999999999993</v>
      </c>
      <c r="AX118" s="28">
        <v>0</v>
      </c>
      <c r="AY118" s="28">
        <v>0</v>
      </c>
      <c r="AZ118" s="28">
        <v>282.19</v>
      </c>
      <c r="BA118" s="28">
        <v>0</v>
      </c>
      <c r="BB118" s="28">
        <v>0</v>
      </c>
      <c r="BC118" s="28">
        <v>0</v>
      </c>
      <c r="BD118" s="28">
        <v>0</v>
      </c>
      <c r="BE118" s="28">
        <v>0</v>
      </c>
      <c r="BF118" s="28">
        <v>44.07</v>
      </c>
      <c r="BG118" s="28">
        <v>9.69</v>
      </c>
      <c r="BH118" s="28">
        <v>0</v>
      </c>
      <c r="BI118" s="28">
        <v>0</v>
      </c>
      <c r="BJ118" s="28">
        <v>65.22</v>
      </c>
      <c r="BK118" s="29">
        <f>SUM(C118:BJ118)</f>
        <v>528.65</v>
      </c>
    </row>
    <row r="119" spans="1:63" s="1" customFormat="1" ht="12.75" thickBot="1" x14ac:dyDescent="0.25">
      <c r="A119" s="32"/>
      <c r="B119" s="33" t="s">
        <v>17</v>
      </c>
      <c r="C119" s="34">
        <f t="shared" ref="C119:BK119" si="14">SUM(C118)</f>
        <v>0</v>
      </c>
      <c r="D119" s="34">
        <f t="shared" si="14"/>
        <v>0</v>
      </c>
      <c r="E119" s="34">
        <f t="shared" si="14"/>
        <v>0</v>
      </c>
      <c r="F119" s="34">
        <f t="shared" si="14"/>
        <v>0</v>
      </c>
      <c r="G119" s="34">
        <f t="shared" si="14"/>
        <v>0</v>
      </c>
      <c r="H119" s="34">
        <f t="shared" si="14"/>
        <v>0</v>
      </c>
      <c r="I119" s="34">
        <f t="shared" si="14"/>
        <v>0</v>
      </c>
      <c r="J119" s="34">
        <f t="shared" si="14"/>
        <v>0</v>
      </c>
      <c r="K119" s="34">
        <f t="shared" si="14"/>
        <v>0</v>
      </c>
      <c r="L119" s="34">
        <f t="shared" si="14"/>
        <v>0</v>
      </c>
      <c r="M119" s="34">
        <f t="shared" si="14"/>
        <v>0</v>
      </c>
      <c r="N119" s="34">
        <f t="shared" si="14"/>
        <v>0</v>
      </c>
      <c r="O119" s="34">
        <f t="shared" si="14"/>
        <v>0</v>
      </c>
      <c r="P119" s="34">
        <f t="shared" si="14"/>
        <v>0</v>
      </c>
      <c r="Q119" s="34">
        <f t="shared" si="14"/>
        <v>0</v>
      </c>
      <c r="R119" s="34">
        <f t="shared" si="14"/>
        <v>0</v>
      </c>
      <c r="S119" s="34">
        <f t="shared" si="14"/>
        <v>0</v>
      </c>
      <c r="T119" s="34">
        <f t="shared" si="14"/>
        <v>0</v>
      </c>
      <c r="U119" s="34">
        <f t="shared" si="14"/>
        <v>0</v>
      </c>
      <c r="V119" s="34">
        <f t="shared" si="14"/>
        <v>0</v>
      </c>
      <c r="W119" s="34">
        <f t="shared" si="14"/>
        <v>0</v>
      </c>
      <c r="X119" s="34">
        <f t="shared" si="14"/>
        <v>0</v>
      </c>
      <c r="Y119" s="34">
        <f t="shared" si="14"/>
        <v>0</v>
      </c>
      <c r="Z119" s="34">
        <f t="shared" si="14"/>
        <v>0</v>
      </c>
      <c r="AA119" s="34">
        <f t="shared" si="14"/>
        <v>0</v>
      </c>
      <c r="AB119" s="34">
        <f t="shared" si="14"/>
        <v>0</v>
      </c>
      <c r="AC119" s="34">
        <f t="shared" si="14"/>
        <v>0</v>
      </c>
      <c r="AD119" s="34">
        <f t="shared" si="14"/>
        <v>0</v>
      </c>
      <c r="AE119" s="34">
        <f t="shared" si="14"/>
        <v>0</v>
      </c>
      <c r="AF119" s="34">
        <f t="shared" si="14"/>
        <v>0</v>
      </c>
      <c r="AG119" s="34">
        <f t="shared" si="14"/>
        <v>0</v>
      </c>
      <c r="AH119" s="34">
        <f t="shared" si="14"/>
        <v>0</v>
      </c>
      <c r="AI119" s="34">
        <f t="shared" si="14"/>
        <v>0</v>
      </c>
      <c r="AJ119" s="34">
        <f t="shared" si="14"/>
        <v>0</v>
      </c>
      <c r="AK119" s="34">
        <f t="shared" si="14"/>
        <v>0</v>
      </c>
      <c r="AL119" s="34">
        <f t="shared" si="14"/>
        <v>0</v>
      </c>
      <c r="AM119" s="34">
        <f t="shared" si="14"/>
        <v>0</v>
      </c>
      <c r="AN119" s="34">
        <f t="shared" si="14"/>
        <v>0</v>
      </c>
      <c r="AO119" s="34">
        <f t="shared" si="14"/>
        <v>0</v>
      </c>
      <c r="AP119" s="34">
        <f t="shared" si="14"/>
        <v>0</v>
      </c>
      <c r="AQ119" s="34">
        <f t="shared" si="14"/>
        <v>0</v>
      </c>
      <c r="AR119" s="34">
        <f t="shared" si="14"/>
        <v>0</v>
      </c>
      <c r="AS119" s="34">
        <f t="shared" si="14"/>
        <v>0</v>
      </c>
      <c r="AT119" s="34">
        <f t="shared" si="14"/>
        <v>0</v>
      </c>
      <c r="AU119" s="34">
        <f t="shared" si="14"/>
        <v>0</v>
      </c>
      <c r="AV119" s="34">
        <f t="shared" si="14"/>
        <v>101.66</v>
      </c>
      <c r="AW119" s="34">
        <f t="shared" si="14"/>
        <v>25.819999999999993</v>
      </c>
      <c r="AX119" s="34">
        <f t="shared" si="14"/>
        <v>0</v>
      </c>
      <c r="AY119" s="34">
        <f t="shared" si="14"/>
        <v>0</v>
      </c>
      <c r="AZ119" s="34">
        <f t="shared" si="14"/>
        <v>282.19</v>
      </c>
      <c r="BA119" s="34">
        <f t="shared" si="14"/>
        <v>0</v>
      </c>
      <c r="BB119" s="34">
        <f t="shared" si="14"/>
        <v>0</v>
      </c>
      <c r="BC119" s="34">
        <f t="shared" si="14"/>
        <v>0</v>
      </c>
      <c r="BD119" s="34">
        <f t="shared" si="14"/>
        <v>0</v>
      </c>
      <c r="BE119" s="34">
        <f t="shared" si="14"/>
        <v>0</v>
      </c>
      <c r="BF119" s="34">
        <f t="shared" si="14"/>
        <v>44.07</v>
      </c>
      <c r="BG119" s="34">
        <f t="shared" si="14"/>
        <v>9.69</v>
      </c>
      <c r="BH119" s="34">
        <f t="shared" si="14"/>
        <v>0</v>
      </c>
      <c r="BI119" s="34">
        <f t="shared" si="14"/>
        <v>0</v>
      </c>
      <c r="BJ119" s="34">
        <f t="shared" si="14"/>
        <v>65.22</v>
      </c>
      <c r="BK119" s="39">
        <f t="shared" si="14"/>
        <v>528.65</v>
      </c>
    </row>
    <row r="120" spans="1:63" s="1" customFormat="1" x14ac:dyDescent="0.2">
      <c r="A120" s="52"/>
      <c r="B120" s="6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65"/>
    </row>
    <row r="121" spans="1:63" s="1" customFormat="1" x14ac:dyDescent="0.2">
      <c r="A121" s="22" t="s">
        <v>18</v>
      </c>
      <c r="B121" s="23" t="s">
        <v>122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9"/>
    </row>
    <row r="122" spans="1:63" s="1" customFormat="1" x14ac:dyDescent="0.2">
      <c r="A122" s="66"/>
      <c r="B122" s="27" t="s">
        <v>123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8.92</v>
      </c>
      <c r="AW122" s="31">
        <v>31969.77</v>
      </c>
      <c r="AX122" s="31">
        <v>0</v>
      </c>
      <c r="AY122" s="31">
        <v>0</v>
      </c>
      <c r="AZ122" s="31">
        <v>85.67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4.8</v>
      </c>
      <c r="BG122" s="31">
        <v>471.16</v>
      </c>
      <c r="BH122" s="31">
        <v>0</v>
      </c>
      <c r="BI122" s="31">
        <v>0</v>
      </c>
      <c r="BJ122" s="31">
        <v>9.36</v>
      </c>
      <c r="BK122" s="29">
        <f>SUM(C122:BJ122)</f>
        <v>32549.679999999997</v>
      </c>
    </row>
    <row r="123" spans="1:63" s="1" customFormat="1" x14ac:dyDescent="0.2">
      <c r="A123" s="66"/>
      <c r="B123" s="27" t="s">
        <v>124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6.45</v>
      </c>
      <c r="AW123" s="31">
        <v>20197.72</v>
      </c>
      <c r="AX123" s="31">
        <v>0</v>
      </c>
      <c r="AY123" s="31">
        <v>0</v>
      </c>
      <c r="AZ123" s="31">
        <v>16.77</v>
      </c>
      <c r="BA123" s="31">
        <v>0</v>
      </c>
      <c r="BB123" s="31">
        <v>0</v>
      </c>
      <c r="BC123" s="31">
        <v>0</v>
      </c>
      <c r="BD123" s="31">
        <v>0</v>
      </c>
      <c r="BE123" s="31">
        <v>0</v>
      </c>
      <c r="BF123" s="31">
        <v>2.84</v>
      </c>
      <c r="BG123" s="31">
        <v>531.33000000000004</v>
      </c>
      <c r="BH123" s="31">
        <v>0</v>
      </c>
      <c r="BI123" s="31">
        <v>0</v>
      </c>
      <c r="BJ123" s="31">
        <v>1.82</v>
      </c>
      <c r="BK123" s="29">
        <f>SUM(C123:BJ123)</f>
        <v>20756.930000000004</v>
      </c>
    </row>
    <row r="124" spans="1:63" s="1" customFormat="1" x14ac:dyDescent="0.2">
      <c r="A124" s="66"/>
      <c r="B124" s="27" t="s">
        <v>125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31">
        <v>0</v>
      </c>
      <c r="AQ124" s="31">
        <v>0</v>
      </c>
      <c r="AR124" s="31">
        <v>0</v>
      </c>
      <c r="AS124" s="31">
        <v>0</v>
      </c>
      <c r="AT124" s="31">
        <v>0</v>
      </c>
      <c r="AU124" s="31">
        <v>0</v>
      </c>
      <c r="AV124" s="31">
        <v>7.22</v>
      </c>
      <c r="AW124" s="31">
        <v>541.33000000000004</v>
      </c>
      <c r="AX124" s="31">
        <v>0</v>
      </c>
      <c r="AY124" s="31">
        <v>0</v>
      </c>
      <c r="AZ124" s="31">
        <v>39.24</v>
      </c>
      <c r="BA124" s="31">
        <v>0</v>
      </c>
      <c r="BB124" s="31">
        <v>0</v>
      </c>
      <c r="BC124" s="31">
        <v>0</v>
      </c>
      <c r="BD124" s="31">
        <v>0</v>
      </c>
      <c r="BE124" s="31">
        <v>0</v>
      </c>
      <c r="BF124" s="31">
        <v>4.51</v>
      </c>
      <c r="BG124" s="31">
        <v>6.78</v>
      </c>
      <c r="BH124" s="31">
        <v>0</v>
      </c>
      <c r="BI124" s="31">
        <v>0</v>
      </c>
      <c r="BJ124" s="31">
        <v>4.34</v>
      </c>
      <c r="BK124" s="29">
        <f>SUM(C124:BJ124)</f>
        <v>603.42000000000007</v>
      </c>
    </row>
    <row r="125" spans="1:63" s="1" customFormat="1" x14ac:dyDescent="0.2">
      <c r="A125" s="66"/>
      <c r="B125" s="27" t="s">
        <v>126</v>
      </c>
      <c r="C125" s="31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31">
        <v>0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0.48</v>
      </c>
      <c r="AW125" s="31">
        <v>3.76</v>
      </c>
      <c r="AX125" s="31">
        <v>0</v>
      </c>
      <c r="AY125" s="31">
        <v>0</v>
      </c>
      <c r="AZ125" s="31">
        <v>0.27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0.34</v>
      </c>
      <c r="BG125" s="31">
        <v>0</v>
      </c>
      <c r="BH125" s="31">
        <v>0</v>
      </c>
      <c r="BI125" s="31">
        <v>0</v>
      </c>
      <c r="BJ125" s="31">
        <v>0</v>
      </c>
      <c r="BK125" s="29">
        <f>SUM(C125:BJ125)</f>
        <v>4.8499999999999996</v>
      </c>
    </row>
    <row r="126" spans="1:63" s="1" customFormat="1" ht="12.75" thickBot="1" x14ac:dyDescent="0.25">
      <c r="A126" s="66"/>
      <c r="B126" s="27" t="s">
        <v>127</v>
      </c>
      <c r="C126" s="31">
        <v>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31">
        <v>0</v>
      </c>
      <c r="AQ126" s="31">
        <v>0</v>
      </c>
      <c r="AR126" s="31">
        <v>0</v>
      </c>
      <c r="AS126" s="31">
        <v>0</v>
      </c>
      <c r="AT126" s="31">
        <v>0</v>
      </c>
      <c r="AU126" s="31">
        <v>0</v>
      </c>
      <c r="AV126" s="31">
        <v>1.67</v>
      </c>
      <c r="AW126" s="31">
        <v>28.569999999999997</v>
      </c>
      <c r="AX126" s="31">
        <v>0.04</v>
      </c>
      <c r="AY126" s="31">
        <v>0</v>
      </c>
      <c r="AZ126" s="31">
        <v>3.55</v>
      </c>
      <c r="BA126" s="31">
        <v>0</v>
      </c>
      <c r="BB126" s="31">
        <v>0</v>
      </c>
      <c r="BC126" s="31">
        <v>0</v>
      </c>
      <c r="BD126" s="31">
        <v>0</v>
      </c>
      <c r="BE126" s="31">
        <v>0</v>
      </c>
      <c r="BF126" s="31">
        <v>1.07</v>
      </c>
      <c r="BG126" s="31">
        <v>0.24</v>
      </c>
      <c r="BH126" s="31">
        <v>0</v>
      </c>
      <c r="BI126" s="31">
        <v>0</v>
      </c>
      <c r="BJ126" s="31">
        <v>0.43</v>
      </c>
      <c r="BK126" s="29">
        <f>SUM(C126:BJ126)</f>
        <v>35.569999999999993</v>
      </c>
    </row>
    <row r="127" spans="1:63" s="1" customFormat="1" ht="12.75" thickBot="1" x14ac:dyDescent="0.25">
      <c r="A127" s="42"/>
      <c r="B127" s="67" t="s">
        <v>21</v>
      </c>
      <c r="C127" s="68">
        <f t="shared" ref="C127:BK127" si="15">SUM(C122:C126)</f>
        <v>0</v>
      </c>
      <c r="D127" s="34">
        <f t="shared" si="15"/>
        <v>0</v>
      </c>
      <c r="E127" s="34">
        <f t="shared" si="15"/>
        <v>0</v>
      </c>
      <c r="F127" s="34">
        <f t="shared" si="15"/>
        <v>0</v>
      </c>
      <c r="G127" s="34">
        <f t="shared" si="15"/>
        <v>0</v>
      </c>
      <c r="H127" s="34">
        <f t="shared" si="15"/>
        <v>0</v>
      </c>
      <c r="I127" s="34">
        <f t="shared" si="15"/>
        <v>0</v>
      </c>
      <c r="J127" s="34">
        <f t="shared" si="15"/>
        <v>0</v>
      </c>
      <c r="K127" s="34">
        <f t="shared" si="15"/>
        <v>0</v>
      </c>
      <c r="L127" s="34">
        <f t="shared" si="15"/>
        <v>0</v>
      </c>
      <c r="M127" s="34">
        <f t="shared" si="15"/>
        <v>0</v>
      </c>
      <c r="N127" s="34">
        <f t="shared" si="15"/>
        <v>0</v>
      </c>
      <c r="O127" s="34">
        <f t="shared" si="15"/>
        <v>0</v>
      </c>
      <c r="P127" s="34">
        <f t="shared" si="15"/>
        <v>0</v>
      </c>
      <c r="Q127" s="34">
        <f t="shared" si="15"/>
        <v>0</v>
      </c>
      <c r="R127" s="34">
        <f t="shared" si="15"/>
        <v>0</v>
      </c>
      <c r="S127" s="34">
        <f t="shared" si="15"/>
        <v>0</v>
      </c>
      <c r="T127" s="34">
        <f t="shared" si="15"/>
        <v>0</v>
      </c>
      <c r="U127" s="34">
        <f t="shared" si="15"/>
        <v>0</v>
      </c>
      <c r="V127" s="34">
        <f t="shared" si="15"/>
        <v>0</v>
      </c>
      <c r="W127" s="34">
        <f t="shared" si="15"/>
        <v>0</v>
      </c>
      <c r="X127" s="34">
        <f t="shared" si="15"/>
        <v>0</v>
      </c>
      <c r="Y127" s="34">
        <f t="shared" si="15"/>
        <v>0</v>
      </c>
      <c r="Z127" s="34">
        <f t="shared" si="15"/>
        <v>0</v>
      </c>
      <c r="AA127" s="34">
        <f t="shared" si="15"/>
        <v>0</v>
      </c>
      <c r="AB127" s="34">
        <f t="shared" si="15"/>
        <v>0</v>
      </c>
      <c r="AC127" s="34">
        <f t="shared" si="15"/>
        <v>0</v>
      </c>
      <c r="AD127" s="34">
        <f t="shared" si="15"/>
        <v>0</v>
      </c>
      <c r="AE127" s="34">
        <f t="shared" si="15"/>
        <v>0</v>
      </c>
      <c r="AF127" s="34">
        <f t="shared" si="15"/>
        <v>0</v>
      </c>
      <c r="AG127" s="34">
        <f t="shared" si="15"/>
        <v>0</v>
      </c>
      <c r="AH127" s="34">
        <f t="shared" si="15"/>
        <v>0</v>
      </c>
      <c r="AI127" s="34">
        <f t="shared" si="15"/>
        <v>0</v>
      </c>
      <c r="AJ127" s="34">
        <f t="shared" si="15"/>
        <v>0</v>
      </c>
      <c r="AK127" s="34">
        <f t="shared" si="15"/>
        <v>0</v>
      </c>
      <c r="AL127" s="34">
        <f t="shared" si="15"/>
        <v>0</v>
      </c>
      <c r="AM127" s="34">
        <f t="shared" si="15"/>
        <v>0</v>
      </c>
      <c r="AN127" s="34">
        <f t="shared" si="15"/>
        <v>0</v>
      </c>
      <c r="AO127" s="34">
        <f t="shared" si="15"/>
        <v>0</v>
      </c>
      <c r="AP127" s="34">
        <f t="shared" si="15"/>
        <v>0</v>
      </c>
      <c r="AQ127" s="34">
        <f t="shared" si="15"/>
        <v>0</v>
      </c>
      <c r="AR127" s="34">
        <f t="shared" si="15"/>
        <v>0</v>
      </c>
      <c r="AS127" s="34">
        <f t="shared" si="15"/>
        <v>0</v>
      </c>
      <c r="AT127" s="34">
        <f t="shared" si="15"/>
        <v>0</v>
      </c>
      <c r="AU127" s="34">
        <f t="shared" si="15"/>
        <v>0</v>
      </c>
      <c r="AV127" s="34">
        <f t="shared" si="15"/>
        <v>24.740000000000002</v>
      </c>
      <c r="AW127" s="34">
        <f t="shared" si="15"/>
        <v>52741.150000000009</v>
      </c>
      <c r="AX127" s="34">
        <f t="shared" si="15"/>
        <v>0.04</v>
      </c>
      <c r="AY127" s="34">
        <f t="shared" si="15"/>
        <v>0</v>
      </c>
      <c r="AZ127" s="34">
        <f t="shared" si="15"/>
        <v>145.50000000000003</v>
      </c>
      <c r="BA127" s="34">
        <f t="shared" si="15"/>
        <v>0</v>
      </c>
      <c r="BB127" s="34">
        <f t="shared" si="15"/>
        <v>0</v>
      </c>
      <c r="BC127" s="34">
        <f t="shared" si="15"/>
        <v>0</v>
      </c>
      <c r="BD127" s="34">
        <f t="shared" si="15"/>
        <v>0</v>
      </c>
      <c r="BE127" s="34">
        <f t="shared" si="15"/>
        <v>0</v>
      </c>
      <c r="BF127" s="34">
        <f t="shared" si="15"/>
        <v>13.559999999999999</v>
      </c>
      <c r="BG127" s="34">
        <f t="shared" si="15"/>
        <v>1009.51</v>
      </c>
      <c r="BH127" s="34">
        <f t="shared" si="15"/>
        <v>0</v>
      </c>
      <c r="BI127" s="34">
        <f t="shared" si="15"/>
        <v>0</v>
      </c>
      <c r="BJ127" s="34">
        <f t="shared" si="15"/>
        <v>15.95</v>
      </c>
      <c r="BK127" s="69">
        <f t="shared" si="15"/>
        <v>53950.45</v>
      </c>
    </row>
    <row r="128" spans="1:63" s="1" customFormat="1" ht="12.75" thickBot="1" x14ac:dyDescent="0.25">
      <c r="A128" s="32"/>
      <c r="B128" s="60" t="s">
        <v>113</v>
      </c>
      <c r="C128" s="34">
        <f t="shared" ref="C128:BK128" si="16">C127+C119</f>
        <v>0</v>
      </c>
      <c r="D128" s="34">
        <f t="shared" si="16"/>
        <v>0</v>
      </c>
      <c r="E128" s="34">
        <f t="shared" si="16"/>
        <v>0</v>
      </c>
      <c r="F128" s="34">
        <f t="shared" si="16"/>
        <v>0</v>
      </c>
      <c r="G128" s="34">
        <f t="shared" si="16"/>
        <v>0</v>
      </c>
      <c r="H128" s="34">
        <f t="shared" si="16"/>
        <v>0</v>
      </c>
      <c r="I128" s="34">
        <f t="shared" si="16"/>
        <v>0</v>
      </c>
      <c r="J128" s="34">
        <f t="shared" si="16"/>
        <v>0</v>
      </c>
      <c r="K128" s="34">
        <f t="shared" si="16"/>
        <v>0</v>
      </c>
      <c r="L128" s="34">
        <f t="shared" si="16"/>
        <v>0</v>
      </c>
      <c r="M128" s="34">
        <f t="shared" si="16"/>
        <v>0</v>
      </c>
      <c r="N128" s="34">
        <f t="shared" si="16"/>
        <v>0</v>
      </c>
      <c r="O128" s="34">
        <f t="shared" si="16"/>
        <v>0</v>
      </c>
      <c r="P128" s="34">
        <f t="shared" si="16"/>
        <v>0</v>
      </c>
      <c r="Q128" s="34">
        <f t="shared" si="16"/>
        <v>0</v>
      </c>
      <c r="R128" s="34">
        <f t="shared" si="16"/>
        <v>0</v>
      </c>
      <c r="S128" s="34">
        <f t="shared" si="16"/>
        <v>0</v>
      </c>
      <c r="T128" s="34">
        <f t="shared" si="16"/>
        <v>0</v>
      </c>
      <c r="U128" s="34">
        <f t="shared" si="16"/>
        <v>0</v>
      </c>
      <c r="V128" s="34">
        <f t="shared" si="16"/>
        <v>0</v>
      </c>
      <c r="W128" s="34">
        <f t="shared" si="16"/>
        <v>0</v>
      </c>
      <c r="X128" s="34">
        <f t="shared" si="16"/>
        <v>0</v>
      </c>
      <c r="Y128" s="34">
        <f t="shared" si="16"/>
        <v>0</v>
      </c>
      <c r="Z128" s="34">
        <f t="shared" si="16"/>
        <v>0</v>
      </c>
      <c r="AA128" s="34">
        <f t="shared" si="16"/>
        <v>0</v>
      </c>
      <c r="AB128" s="34">
        <f t="shared" si="16"/>
        <v>0</v>
      </c>
      <c r="AC128" s="34">
        <f t="shared" si="16"/>
        <v>0</v>
      </c>
      <c r="AD128" s="34">
        <f t="shared" si="16"/>
        <v>0</v>
      </c>
      <c r="AE128" s="34">
        <f t="shared" si="16"/>
        <v>0</v>
      </c>
      <c r="AF128" s="34">
        <f t="shared" si="16"/>
        <v>0</v>
      </c>
      <c r="AG128" s="34">
        <f t="shared" si="16"/>
        <v>0</v>
      </c>
      <c r="AH128" s="34">
        <f t="shared" si="16"/>
        <v>0</v>
      </c>
      <c r="AI128" s="34">
        <f t="shared" si="16"/>
        <v>0</v>
      </c>
      <c r="AJ128" s="34">
        <f t="shared" si="16"/>
        <v>0</v>
      </c>
      <c r="AK128" s="34">
        <f t="shared" si="16"/>
        <v>0</v>
      </c>
      <c r="AL128" s="34">
        <f t="shared" si="16"/>
        <v>0</v>
      </c>
      <c r="AM128" s="34">
        <f t="shared" si="16"/>
        <v>0</v>
      </c>
      <c r="AN128" s="34">
        <f t="shared" si="16"/>
        <v>0</v>
      </c>
      <c r="AO128" s="34">
        <f t="shared" si="16"/>
        <v>0</v>
      </c>
      <c r="AP128" s="34">
        <f t="shared" si="16"/>
        <v>0</v>
      </c>
      <c r="AQ128" s="34">
        <f t="shared" si="16"/>
        <v>0</v>
      </c>
      <c r="AR128" s="34">
        <f t="shared" si="16"/>
        <v>0</v>
      </c>
      <c r="AS128" s="34">
        <f t="shared" si="16"/>
        <v>0</v>
      </c>
      <c r="AT128" s="34">
        <f t="shared" si="16"/>
        <v>0</v>
      </c>
      <c r="AU128" s="34">
        <f t="shared" si="16"/>
        <v>0</v>
      </c>
      <c r="AV128" s="34">
        <f t="shared" si="16"/>
        <v>126.4</v>
      </c>
      <c r="AW128" s="34">
        <f t="shared" si="16"/>
        <v>52766.970000000008</v>
      </c>
      <c r="AX128" s="34">
        <f t="shared" si="16"/>
        <v>0.04</v>
      </c>
      <c r="AY128" s="34">
        <f t="shared" si="16"/>
        <v>0</v>
      </c>
      <c r="AZ128" s="34">
        <f t="shared" si="16"/>
        <v>427.69000000000005</v>
      </c>
      <c r="BA128" s="34">
        <f t="shared" si="16"/>
        <v>0</v>
      </c>
      <c r="BB128" s="34">
        <f t="shared" si="16"/>
        <v>0</v>
      </c>
      <c r="BC128" s="34">
        <f t="shared" si="16"/>
        <v>0</v>
      </c>
      <c r="BD128" s="34">
        <f t="shared" si="16"/>
        <v>0</v>
      </c>
      <c r="BE128" s="34">
        <f t="shared" si="16"/>
        <v>0</v>
      </c>
      <c r="BF128" s="34">
        <f t="shared" si="16"/>
        <v>57.629999999999995</v>
      </c>
      <c r="BG128" s="34">
        <f t="shared" si="16"/>
        <v>1019.2</v>
      </c>
      <c r="BH128" s="34">
        <f t="shared" si="16"/>
        <v>0</v>
      </c>
      <c r="BI128" s="34">
        <f t="shared" si="16"/>
        <v>0</v>
      </c>
      <c r="BJ128" s="34">
        <f t="shared" si="16"/>
        <v>81.17</v>
      </c>
      <c r="BK128" s="39">
        <f t="shared" si="16"/>
        <v>54479.1</v>
      </c>
    </row>
    <row r="129" spans="1:63" s="1" customFormat="1" x14ac:dyDescent="0.2">
      <c r="A129" s="52"/>
      <c r="B129" s="70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65"/>
    </row>
    <row r="130" spans="1:63" s="1" customFormat="1" x14ac:dyDescent="0.2">
      <c r="A130" s="22" t="s">
        <v>128</v>
      </c>
      <c r="B130" s="54" t="s">
        <v>129</v>
      </c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9"/>
    </row>
    <row r="131" spans="1:63" s="1" customFormat="1" ht="12.75" thickBot="1" x14ac:dyDescent="0.25">
      <c r="A131" s="66" t="s">
        <v>12</v>
      </c>
      <c r="B131" s="71" t="s">
        <v>130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31">
        <v>0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0</v>
      </c>
      <c r="AW131" s="31">
        <v>0</v>
      </c>
      <c r="AX131" s="31">
        <v>0</v>
      </c>
      <c r="AY131" s="31">
        <v>0</v>
      </c>
      <c r="AZ131" s="31">
        <v>0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0</v>
      </c>
      <c r="BG131" s="31">
        <v>0</v>
      </c>
      <c r="BH131" s="31">
        <v>0</v>
      </c>
      <c r="BI131" s="31">
        <v>0</v>
      </c>
      <c r="BJ131" s="31">
        <v>0</v>
      </c>
      <c r="BK131" s="62">
        <v>0</v>
      </c>
    </row>
    <row r="132" spans="1:63" s="1" customFormat="1" ht="12.75" thickBot="1" x14ac:dyDescent="0.25">
      <c r="A132" s="32"/>
      <c r="B132" s="60" t="s">
        <v>117</v>
      </c>
      <c r="C132" s="34">
        <f>SUM(C131)</f>
        <v>0</v>
      </c>
      <c r="D132" s="34">
        <f t="shared" ref="D132:BK132" si="17">SUM(D131)</f>
        <v>0</v>
      </c>
      <c r="E132" s="34">
        <f t="shared" si="17"/>
        <v>0</v>
      </c>
      <c r="F132" s="34">
        <f t="shared" si="17"/>
        <v>0</v>
      </c>
      <c r="G132" s="34">
        <f t="shared" si="17"/>
        <v>0</v>
      </c>
      <c r="H132" s="34">
        <f t="shared" si="17"/>
        <v>0</v>
      </c>
      <c r="I132" s="34">
        <f t="shared" si="17"/>
        <v>0</v>
      </c>
      <c r="J132" s="34">
        <f t="shared" si="17"/>
        <v>0</v>
      </c>
      <c r="K132" s="34">
        <f t="shared" si="17"/>
        <v>0</v>
      </c>
      <c r="L132" s="34">
        <f t="shared" si="17"/>
        <v>0</v>
      </c>
      <c r="M132" s="34">
        <f t="shared" si="17"/>
        <v>0</v>
      </c>
      <c r="N132" s="34">
        <f t="shared" si="17"/>
        <v>0</v>
      </c>
      <c r="O132" s="34">
        <f t="shared" si="17"/>
        <v>0</v>
      </c>
      <c r="P132" s="34">
        <f t="shared" si="17"/>
        <v>0</v>
      </c>
      <c r="Q132" s="34">
        <f t="shared" si="17"/>
        <v>0</v>
      </c>
      <c r="R132" s="34">
        <f t="shared" si="17"/>
        <v>0</v>
      </c>
      <c r="S132" s="34">
        <f t="shared" si="17"/>
        <v>0</v>
      </c>
      <c r="T132" s="34">
        <f t="shared" si="17"/>
        <v>0</v>
      </c>
      <c r="U132" s="34">
        <f t="shared" si="17"/>
        <v>0</v>
      </c>
      <c r="V132" s="34">
        <f t="shared" si="17"/>
        <v>0</v>
      </c>
      <c r="W132" s="34">
        <f t="shared" si="17"/>
        <v>0</v>
      </c>
      <c r="X132" s="34">
        <f t="shared" si="17"/>
        <v>0</v>
      </c>
      <c r="Y132" s="34">
        <f t="shared" si="17"/>
        <v>0</v>
      </c>
      <c r="Z132" s="34">
        <f t="shared" si="17"/>
        <v>0</v>
      </c>
      <c r="AA132" s="34">
        <f t="shared" si="17"/>
        <v>0</v>
      </c>
      <c r="AB132" s="34">
        <f t="shared" si="17"/>
        <v>0</v>
      </c>
      <c r="AC132" s="34">
        <f t="shared" si="17"/>
        <v>0</v>
      </c>
      <c r="AD132" s="34">
        <f t="shared" si="17"/>
        <v>0</v>
      </c>
      <c r="AE132" s="34">
        <f t="shared" si="17"/>
        <v>0</v>
      </c>
      <c r="AF132" s="34">
        <f t="shared" si="17"/>
        <v>0</v>
      </c>
      <c r="AG132" s="34">
        <f t="shared" si="17"/>
        <v>0</v>
      </c>
      <c r="AH132" s="34">
        <f t="shared" si="17"/>
        <v>0</v>
      </c>
      <c r="AI132" s="34">
        <f t="shared" si="17"/>
        <v>0</v>
      </c>
      <c r="AJ132" s="34">
        <f t="shared" si="17"/>
        <v>0</v>
      </c>
      <c r="AK132" s="34">
        <f t="shared" si="17"/>
        <v>0</v>
      </c>
      <c r="AL132" s="34">
        <f t="shared" si="17"/>
        <v>0</v>
      </c>
      <c r="AM132" s="34">
        <f t="shared" si="17"/>
        <v>0</v>
      </c>
      <c r="AN132" s="34">
        <f t="shared" si="17"/>
        <v>0</v>
      </c>
      <c r="AO132" s="34">
        <f t="shared" si="17"/>
        <v>0</v>
      </c>
      <c r="AP132" s="34">
        <f t="shared" si="17"/>
        <v>0</v>
      </c>
      <c r="AQ132" s="34">
        <f t="shared" si="17"/>
        <v>0</v>
      </c>
      <c r="AR132" s="34">
        <f t="shared" si="17"/>
        <v>0</v>
      </c>
      <c r="AS132" s="34">
        <f t="shared" si="17"/>
        <v>0</v>
      </c>
      <c r="AT132" s="34">
        <f t="shared" si="17"/>
        <v>0</v>
      </c>
      <c r="AU132" s="34">
        <f t="shared" si="17"/>
        <v>0</v>
      </c>
      <c r="AV132" s="34">
        <f t="shared" si="17"/>
        <v>0</v>
      </c>
      <c r="AW132" s="34">
        <f t="shared" si="17"/>
        <v>0</v>
      </c>
      <c r="AX132" s="34">
        <f t="shared" si="17"/>
        <v>0</v>
      </c>
      <c r="AY132" s="34">
        <f t="shared" si="17"/>
        <v>0</v>
      </c>
      <c r="AZ132" s="34">
        <f t="shared" si="17"/>
        <v>0</v>
      </c>
      <c r="BA132" s="34">
        <f t="shared" si="17"/>
        <v>0</v>
      </c>
      <c r="BB132" s="34">
        <f t="shared" si="17"/>
        <v>0</v>
      </c>
      <c r="BC132" s="34">
        <f t="shared" si="17"/>
        <v>0</v>
      </c>
      <c r="BD132" s="34">
        <f t="shared" si="17"/>
        <v>0</v>
      </c>
      <c r="BE132" s="34">
        <f t="shared" si="17"/>
        <v>0</v>
      </c>
      <c r="BF132" s="34">
        <f t="shared" si="17"/>
        <v>0</v>
      </c>
      <c r="BG132" s="34">
        <f t="shared" si="17"/>
        <v>0</v>
      </c>
      <c r="BH132" s="34">
        <f t="shared" si="17"/>
        <v>0</v>
      </c>
      <c r="BI132" s="34">
        <f t="shared" si="17"/>
        <v>0</v>
      </c>
      <c r="BJ132" s="34">
        <f t="shared" si="17"/>
        <v>0</v>
      </c>
      <c r="BK132" s="39">
        <f t="shared" si="17"/>
        <v>0</v>
      </c>
    </row>
    <row r="133" spans="1:63" s="1" customFormat="1" ht="12.75" thickBot="1" x14ac:dyDescent="0.25">
      <c r="A133" s="57"/>
      <c r="B133" s="58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72"/>
    </row>
    <row r="134" spans="1:63" s="1" customFormat="1" ht="12.75" thickBot="1" x14ac:dyDescent="0.25">
      <c r="A134" s="32"/>
      <c r="B134" s="73" t="s">
        <v>131</v>
      </c>
      <c r="C134" s="34">
        <f t="shared" ref="C134:BK134" si="18">C132+C128+C114+C109+C76</f>
        <v>0</v>
      </c>
      <c r="D134" s="34">
        <f t="shared" si="18"/>
        <v>4280.1899999999996</v>
      </c>
      <c r="E134" s="34">
        <f t="shared" si="18"/>
        <v>893.12</v>
      </c>
      <c r="F134" s="34">
        <f t="shared" si="18"/>
        <v>0</v>
      </c>
      <c r="G134" s="34">
        <f t="shared" si="18"/>
        <v>0</v>
      </c>
      <c r="H134" s="34">
        <f t="shared" si="18"/>
        <v>3689.4500000000007</v>
      </c>
      <c r="I134" s="34">
        <f t="shared" si="18"/>
        <v>44672.34</v>
      </c>
      <c r="J134" s="34">
        <f t="shared" si="18"/>
        <v>2101.0099999999998</v>
      </c>
      <c r="K134" s="34">
        <f t="shared" si="18"/>
        <v>0</v>
      </c>
      <c r="L134" s="34">
        <f t="shared" si="18"/>
        <v>7284.82</v>
      </c>
      <c r="M134" s="34">
        <f t="shared" si="18"/>
        <v>0</v>
      </c>
      <c r="N134" s="34">
        <f t="shared" si="18"/>
        <v>0</v>
      </c>
      <c r="O134" s="34">
        <f t="shared" si="18"/>
        <v>0</v>
      </c>
      <c r="P134" s="34">
        <f t="shared" si="18"/>
        <v>0</v>
      </c>
      <c r="Q134" s="34">
        <f t="shared" si="18"/>
        <v>0</v>
      </c>
      <c r="R134" s="34">
        <f t="shared" si="18"/>
        <v>2315.2999999999997</v>
      </c>
      <c r="S134" s="34">
        <f t="shared" si="18"/>
        <v>4349.1600000000008</v>
      </c>
      <c r="T134" s="34">
        <f t="shared" si="18"/>
        <v>496.36</v>
      </c>
      <c r="U134" s="34">
        <f t="shared" si="18"/>
        <v>0</v>
      </c>
      <c r="V134" s="34">
        <f t="shared" si="18"/>
        <v>1309.1100000000001</v>
      </c>
      <c r="W134" s="34">
        <f t="shared" si="18"/>
        <v>0</v>
      </c>
      <c r="X134" s="34">
        <f t="shared" si="18"/>
        <v>0</v>
      </c>
      <c r="Y134" s="34">
        <f t="shared" si="18"/>
        <v>0</v>
      </c>
      <c r="Z134" s="34">
        <f t="shared" si="18"/>
        <v>0</v>
      </c>
      <c r="AA134" s="34">
        <f t="shared" si="18"/>
        <v>0</v>
      </c>
      <c r="AB134" s="34">
        <f t="shared" si="18"/>
        <v>512.34</v>
      </c>
      <c r="AC134" s="34">
        <f t="shared" si="18"/>
        <v>100.49</v>
      </c>
      <c r="AD134" s="34">
        <f t="shared" si="18"/>
        <v>1.56</v>
      </c>
      <c r="AE134" s="34">
        <f t="shared" si="18"/>
        <v>0</v>
      </c>
      <c r="AF134" s="34">
        <f t="shared" si="18"/>
        <v>686.79</v>
      </c>
      <c r="AG134" s="34">
        <f t="shared" si="18"/>
        <v>0</v>
      </c>
      <c r="AH134" s="34">
        <f t="shared" si="18"/>
        <v>0</v>
      </c>
      <c r="AI134" s="34">
        <f t="shared" si="18"/>
        <v>0</v>
      </c>
      <c r="AJ134" s="34">
        <f t="shared" si="18"/>
        <v>0</v>
      </c>
      <c r="AK134" s="34">
        <f t="shared" si="18"/>
        <v>0</v>
      </c>
      <c r="AL134" s="34">
        <f t="shared" si="18"/>
        <v>955.29</v>
      </c>
      <c r="AM134" s="34">
        <f t="shared" si="18"/>
        <v>36.06</v>
      </c>
      <c r="AN134" s="34">
        <f t="shared" si="18"/>
        <v>0.62</v>
      </c>
      <c r="AO134" s="34">
        <f t="shared" si="18"/>
        <v>0</v>
      </c>
      <c r="AP134" s="34">
        <f t="shared" si="18"/>
        <v>274</v>
      </c>
      <c r="AQ134" s="34">
        <f t="shared" si="18"/>
        <v>0</v>
      </c>
      <c r="AR134" s="34">
        <f t="shared" si="18"/>
        <v>74.5</v>
      </c>
      <c r="AS134" s="34">
        <f t="shared" si="18"/>
        <v>0.37000000000000005</v>
      </c>
      <c r="AT134" s="34">
        <f t="shared" si="18"/>
        <v>0</v>
      </c>
      <c r="AU134" s="34">
        <f t="shared" si="18"/>
        <v>0</v>
      </c>
      <c r="AV134" s="34">
        <f t="shared" si="18"/>
        <v>24684.32</v>
      </c>
      <c r="AW134" s="34">
        <f t="shared" si="18"/>
        <v>65262.950000000012</v>
      </c>
      <c r="AX134" s="34">
        <f t="shared" si="18"/>
        <v>169.32999999999998</v>
      </c>
      <c r="AY134" s="34">
        <f t="shared" si="18"/>
        <v>0.22</v>
      </c>
      <c r="AZ134" s="34">
        <f t="shared" si="18"/>
        <v>18138.329999999994</v>
      </c>
      <c r="BA134" s="34">
        <f t="shared" si="18"/>
        <v>0</v>
      </c>
      <c r="BB134" s="34">
        <f t="shared" si="18"/>
        <v>0</v>
      </c>
      <c r="BC134" s="34">
        <f t="shared" si="18"/>
        <v>0</v>
      </c>
      <c r="BD134" s="34">
        <f t="shared" si="18"/>
        <v>0</v>
      </c>
      <c r="BE134" s="34">
        <f t="shared" si="18"/>
        <v>0</v>
      </c>
      <c r="BF134" s="34">
        <f t="shared" si="18"/>
        <v>29197.120000000006</v>
      </c>
      <c r="BG134" s="34">
        <f t="shared" si="18"/>
        <v>3118.0499999999997</v>
      </c>
      <c r="BH134" s="34">
        <f t="shared" si="18"/>
        <v>234.50000000000009</v>
      </c>
      <c r="BI134" s="34">
        <f t="shared" si="18"/>
        <v>0</v>
      </c>
      <c r="BJ134" s="34">
        <f t="shared" si="18"/>
        <v>8940.6600000000017</v>
      </c>
      <c r="BK134" s="34">
        <f t="shared" si="18"/>
        <v>223778.36000000002</v>
      </c>
    </row>
    <row r="135" spans="1:63" s="1" customFormat="1" x14ac:dyDescent="0.2">
      <c r="A135" s="52"/>
      <c r="B135" s="70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65"/>
    </row>
    <row r="136" spans="1:63" s="1" customFormat="1" ht="12.75" thickBot="1" x14ac:dyDescent="0.25">
      <c r="A136" s="66" t="s">
        <v>132</v>
      </c>
      <c r="B136" s="74" t="s">
        <v>133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31">
        <v>0</v>
      </c>
      <c r="AQ136" s="31">
        <v>0</v>
      </c>
      <c r="AR136" s="31">
        <v>0</v>
      </c>
      <c r="AS136" s="31">
        <v>0</v>
      </c>
      <c r="AT136" s="31">
        <v>0</v>
      </c>
      <c r="AU136" s="31">
        <v>0</v>
      </c>
      <c r="AV136" s="31">
        <v>0</v>
      </c>
      <c r="AW136" s="31">
        <v>0</v>
      </c>
      <c r="AX136" s="31">
        <v>0</v>
      </c>
      <c r="AY136" s="31">
        <v>0</v>
      </c>
      <c r="AZ136" s="31">
        <v>0</v>
      </c>
      <c r="BA136" s="31">
        <v>0</v>
      </c>
      <c r="BB136" s="31">
        <v>0</v>
      </c>
      <c r="BC136" s="31">
        <v>0</v>
      </c>
      <c r="BD136" s="31">
        <v>0</v>
      </c>
      <c r="BE136" s="31">
        <v>0</v>
      </c>
      <c r="BF136" s="31">
        <v>0</v>
      </c>
      <c r="BG136" s="31">
        <v>0</v>
      </c>
      <c r="BH136" s="31">
        <v>0</v>
      </c>
      <c r="BI136" s="31">
        <v>0</v>
      </c>
      <c r="BJ136" s="31">
        <v>0</v>
      </c>
      <c r="BK136" s="62">
        <v>0</v>
      </c>
    </row>
    <row r="137" spans="1:63" s="1" customFormat="1" ht="12.75" thickBot="1" x14ac:dyDescent="0.25">
      <c r="A137" s="32"/>
      <c r="B137" s="60" t="s">
        <v>117</v>
      </c>
      <c r="C137" s="34">
        <f>SUM(C136)</f>
        <v>0</v>
      </c>
      <c r="D137" s="34">
        <f t="shared" ref="D137:BK137" si="19">SUM(D136)</f>
        <v>0</v>
      </c>
      <c r="E137" s="34">
        <f t="shared" si="19"/>
        <v>0</v>
      </c>
      <c r="F137" s="34">
        <f t="shared" si="19"/>
        <v>0</v>
      </c>
      <c r="G137" s="34">
        <f t="shared" si="19"/>
        <v>0</v>
      </c>
      <c r="H137" s="34">
        <f t="shared" si="19"/>
        <v>0</v>
      </c>
      <c r="I137" s="34">
        <f t="shared" si="19"/>
        <v>0</v>
      </c>
      <c r="J137" s="34">
        <f t="shared" si="19"/>
        <v>0</v>
      </c>
      <c r="K137" s="34">
        <f t="shared" si="19"/>
        <v>0</v>
      </c>
      <c r="L137" s="34">
        <f t="shared" si="19"/>
        <v>0</v>
      </c>
      <c r="M137" s="34">
        <f t="shared" si="19"/>
        <v>0</v>
      </c>
      <c r="N137" s="34">
        <f t="shared" si="19"/>
        <v>0</v>
      </c>
      <c r="O137" s="34">
        <f t="shared" si="19"/>
        <v>0</v>
      </c>
      <c r="P137" s="34">
        <f t="shared" si="19"/>
        <v>0</v>
      </c>
      <c r="Q137" s="34">
        <f t="shared" si="19"/>
        <v>0</v>
      </c>
      <c r="R137" s="34">
        <f t="shared" si="19"/>
        <v>0</v>
      </c>
      <c r="S137" s="34">
        <f t="shared" si="19"/>
        <v>0</v>
      </c>
      <c r="T137" s="34">
        <f t="shared" si="19"/>
        <v>0</v>
      </c>
      <c r="U137" s="34">
        <f t="shared" si="19"/>
        <v>0</v>
      </c>
      <c r="V137" s="34">
        <f t="shared" si="19"/>
        <v>0</v>
      </c>
      <c r="W137" s="34">
        <f t="shared" si="19"/>
        <v>0</v>
      </c>
      <c r="X137" s="34">
        <f t="shared" si="19"/>
        <v>0</v>
      </c>
      <c r="Y137" s="34">
        <f t="shared" si="19"/>
        <v>0</v>
      </c>
      <c r="Z137" s="34">
        <f t="shared" si="19"/>
        <v>0</v>
      </c>
      <c r="AA137" s="34">
        <f t="shared" si="19"/>
        <v>0</v>
      </c>
      <c r="AB137" s="34">
        <f t="shared" si="19"/>
        <v>0</v>
      </c>
      <c r="AC137" s="34">
        <f t="shared" si="19"/>
        <v>0</v>
      </c>
      <c r="AD137" s="34">
        <f t="shared" si="19"/>
        <v>0</v>
      </c>
      <c r="AE137" s="34">
        <f t="shared" si="19"/>
        <v>0</v>
      </c>
      <c r="AF137" s="34">
        <f t="shared" si="19"/>
        <v>0</v>
      </c>
      <c r="AG137" s="34">
        <f t="shared" si="19"/>
        <v>0</v>
      </c>
      <c r="AH137" s="34">
        <f t="shared" si="19"/>
        <v>0</v>
      </c>
      <c r="AI137" s="34">
        <f t="shared" si="19"/>
        <v>0</v>
      </c>
      <c r="AJ137" s="34">
        <f t="shared" si="19"/>
        <v>0</v>
      </c>
      <c r="AK137" s="34">
        <f t="shared" si="19"/>
        <v>0</v>
      </c>
      <c r="AL137" s="34">
        <f t="shared" si="19"/>
        <v>0</v>
      </c>
      <c r="AM137" s="34">
        <f t="shared" si="19"/>
        <v>0</v>
      </c>
      <c r="AN137" s="34">
        <f t="shared" si="19"/>
        <v>0</v>
      </c>
      <c r="AO137" s="34">
        <f t="shared" si="19"/>
        <v>0</v>
      </c>
      <c r="AP137" s="34">
        <f t="shared" si="19"/>
        <v>0</v>
      </c>
      <c r="AQ137" s="34">
        <f t="shared" si="19"/>
        <v>0</v>
      </c>
      <c r="AR137" s="34">
        <f t="shared" si="19"/>
        <v>0</v>
      </c>
      <c r="AS137" s="34">
        <f t="shared" si="19"/>
        <v>0</v>
      </c>
      <c r="AT137" s="34">
        <f t="shared" si="19"/>
        <v>0</v>
      </c>
      <c r="AU137" s="34">
        <f t="shared" si="19"/>
        <v>0</v>
      </c>
      <c r="AV137" s="34">
        <f t="shared" si="19"/>
        <v>0</v>
      </c>
      <c r="AW137" s="34">
        <f t="shared" si="19"/>
        <v>0</v>
      </c>
      <c r="AX137" s="34">
        <f t="shared" si="19"/>
        <v>0</v>
      </c>
      <c r="AY137" s="34">
        <f t="shared" si="19"/>
        <v>0</v>
      </c>
      <c r="AZ137" s="34">
        <f t="shared" si="19"/>
        <v>0</v>
      </c>
      <c r="BA137" s="34">
        <f t="shared" si="19"/>
        <v>0</v>
      </c>
      <c r="BB137" s="34">
        <f t="shared" si="19"/>
        <v>0</v>
      </c>
      <c r="BC137" s="34">
        <f t="shared" si="19"/>
        <v>0</v>
      </c>
      <c r="BD137" s="34">
        <f t="shared" si="19"/>
        <v>0</v>
      </c>
      <c r="BE137" s="34">
        <f t="shared" si="19"/>
        <v>0</v>
      </c>
      <c r="BF137" s="34">
        <f t="shared" si="19"/>
        <v>0</v>
      </c>
      <c r="BG137" s="34">
        <f t="shared" si="19"/>
        <v>0</v>
      </c>
      <c r="BH137" s="34">
        <f t="shared" si="19"/>
        <v>0</v>
      </c>
      <c r="BI137" s="34">
        <f t="shared" si="19"/>
        <v>0</v>
      </c>
      <c r="BJ137" s="34">
        <f t="shared" si="19"/>
        <v>0</v>
      </c>
      <c r="BK137" s="39">
        <f t="shared" si="19"/>
        <v>0</v>
      </c>
    </row>
    <row r="138" spans="1:63" s="1" customFormat="1" x14ac:dyDescent="0.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</row>
    <row r="139" spans="1:63" s="1" customFormat="1" x14ac:dyDescent="0.2">
      <c r="A139" s="75"/>
      <c r="B139" s="75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</row>
    <row r="140" spans="1:63" s="1" customFormat="1" x14ac:dyDescent="0.2">
      <c r="A140" s="75"/>
      <c r="B140" s="77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</row>
    <row r="141" spans="1:63" s="1" customFormat="1" x14ac:dyDescent="0.2">
      <c r="A141" s="75"/>
      <c r="B141" s="78" t="s">
        <v>134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5"/>
    </row>
    <row r="142" spans="1:63" s="1" customFormat="1" x14ac:dyDescent="0.2">
      <c r="A142" s="75"/>
      <c r="B142" s="78" t="s">
        <v>135</v>
      </c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</row>
    <row r="143" spans="1:63" s="1" customFormat="1" x14ac:dyDescent="0.2">
      <c r="A143" s="75"/>
      <c r="B143" s="78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</row>
    <row r="144" spans="1:63" s="1" customFormat="1" x14ac:dyDescent="0.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</row>
    <row r="145" spans="1:63" s="1" customFormat="1" x14ac:dyDescent="0.2">
      <c r="A145" s="75"/>
      <c r="B145" s="78" t="s">
        <v>136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</row>
    <row r="146" spans="1:63" s="1" customFormat="1" x14ac:dyDescent="0.2">
      <c r="A146" s="75"/>
      <c r="B146" s="78" t="s">
        <v>137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</row>
    <row r="147" spans="1:63" s="1" customFormat="1" x14ac:dyDescent="0.2">
      <c r="A147" s="75"/>
      <c r="B147" s="78" t="s">
        <v>138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</row>
    <row r="148" spans="1:63" s="1" customFormat="1" x14ac:dyDescent="0.2">
      <c r="A148" s="75"/>
      <c r="B148" s="78" t="s">
        <v>139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</row>
    <row r="149" spans="1:63" s="1" customFormat="1" x14ac:dyDescent="0.2">
      <c r="A149" s="75"/>
      <c r="B149" s="78" t="s">
        <v>140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</row>
    <row r="150" spans="1:63" s="1" customFormat="1" x14ac:dyDescent="0.2">
      <c r="A150" s="75"/>
      <c r="B150" s="78" t="s">
        <v>141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</row>
  </sheetData>
  <mergeCells count="25"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L9:AP9"/>
    <mergeCell ref="AQ9:AU9"/>
    <mergeCell ref="AV9:AZ9"/>
    <mergeCell ref="BA9:BE9"/>
    <mergeCell ref="BF9:BJ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FDF63-FC46-43D8-B52D-A31B1B7A4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CC5871-CA16-4B14-858C-7DA994E8CC89}">
  <ds:schemaRefs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9d6648c5-053f-440f-a844-f728cd998535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b6de568-91ed-4883-9cbc-81954b915dc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4C1BF46-33C9-4CFF-BB8D-B9E12C4CC1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2022-05-06T03:28:35Z</dcterms:created>
  <dcterms:modified xsi:type="dcterms:W3CDTF">2022-06-07T12:22:54Z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